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VON - VON" sheetId="4" r:id="rId4"/>
    <sheet name="Pokyny pro vyplnění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'01 - Sborník ÚOŽI'!$C$87:$K$258</definedName>
    <definedName name="_xlnm.Print_Area" localSheetId="1">'01 - Sborník ÚOŽI'!$C$4:$J$41,'01 - Sborník ÚOŽI'!$C$47:$J$67,'01 - Sborník ÚOŽI'!$C$73:$K$258</definedName>
    <definedName name="_xlnm.Print_Titles" localSheetId="1">'01 - Sborník ÚOŽI'!$87:$87</definedName>
    <definedName name="_xlnm._FilterDatabase" localSheetId="2" hidden="1">'02 - ÚRS'!$C$86:$K$94</definedName>
    <definedName name="_xlnm.Print_Area" localSheetId="2">'02 - ÚRS'!$C$4:$J$41,'02 - ÚRS'!$C$47:$J$66,'02 - ÚRS'!$C$72:$K$94</definedName>
    <definedName name="_xlnm.Print_Titles" localSheetId="2">'02 - ÚRS'!$86:$86</definedName>
    <definedName name="_xlnm._FilterDatabase" localSheetId="3" hidden="1">'VON - VON'!$C$86:$K$95</definedName>
    <definedName name="_xlnm.Print_Area" localSheetId="3">'VON - VON'!$C$4:$J$41,'VON - VON'!$C$47:$J$66,'VON - VON'!$C$72:$K$95</definedName>
    <definedName name="_xlnm.Print_Titles" localSheetId="3">'VON - VON'!$86:$86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4"/>
  <c r="F83"/>
  <c r="F81"/>
  <c r="E79"/>
  <c r="J59"/>
  <c r="F58"/>
  <c r="F56"/>
  <c r="E54"/>
  <c r="J23"/>
  <c r="E23"/>
  <c r="J58"/>
  <c r="J22"/>
  <c r="J20"/>
  <c r="E20"/>
  <c r="F84"/>
  <c r="J19"/>
  <c r="J14"/>
  <c r="J56"/>
  <c r="E7"/>
  <c r="E50"/>
  <c i="3" r="R89"/>
  <c r="R88"/>
  <c r="R87"/>
  <c r="P89"/>
  <c r="P88"/>
  <c r="P87"/>
  <c i="1" r="AU57"/>
  <c i="3" r="J39"/>
  <c r="J38"/>
  <c i="1" r="AY57"/>
  <c i="3" r="J37"/>
  <c i="1" r="AX57"/>
  <c i="3" r="BI90"/>
  <c r="BH90"/>
  <c r="BG90"/>
  <c r="BF90"/>
  <c r="T90"/>
  <c r="T89"/>
  <c r="T88"/>
  <c r="T87"/>
  <c r="R90"/>
  <c r="P90"/>
  <c r="J84"/>
  <c r="F83"/>
  <c r="F81"/>
  <c r="E79"/>
  <c r="J59"/>
  <c r="F58"/>
  <c r="F56"/>
  <c r="E54"/>
  <c r="J23"/>
  <c r="E23"/>
  <c r="J83"/>
  <c r="J22"/>
  <c r="J20"/>
  <c r="E20"/>
  <c r="F84"/>
  <c r="J19"/>
  <c r="J14"/>
  <c r="J56"/>
  <c r="E7"/>
  <c r="E75"/>
  <c i="2" r="J39"/>
  <c r="J38"/>
  <c i="1" r="AY56"/>
  <c i="2" r="J37"/>
  <c i="1" r="AX56"/>
  <c i="2"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3"/>
  <c r="BH173"/>
  <c r="BG173"/>
  <c r="BF173"/>
  <c r="T173"/>
  <c r="R173"/>
  <c r="P173"/>
  <c r="BI172"/>
  <c r="BH172"/>
  <c r="BG172"/>
  <c r="BF172"/>
  <c r="T172"/>
  <c r="R172"/>
  <c r="P172"/>
  <c r="BI166"/>
  <c r="BH166"/>
  <c r="BG166"/>
  <c r="BF166"/>
  <c r="T166"/>
  <c r="R166"/>
  <c r="P166"/>
  <c r="BI165"/>
  <c r="BH165"/>
  <c r="BG165"/>
  <c r="BF165"/>
  <c r="T165"/>
  <c r="R165"/>
  <c r="P165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5"/>
  <c r="BH135"/>
  <c r="BG135"/>
  <c r="BF135"/>
  <c r="T135"/>
  <c r="R135"/>
  <c r="P135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1"/>
  <c r="BH91"/>
  <c r="BG91"/>
  <c r="BF91"/>
  <c r="T91"/>
  <c r="R91"/>
  <c r="P91"/>
  <c r="J85"/>
  <c r="F84"/>
  <c r="F82"/>
  <c r="E80"/>
  <c r="J59"/>
  <c r="F58"/>
  <c r="F56"/>
  <c r="E54"/>
  <c r="J23"/>
  <c r="E23"/>
  <c r="J84"/>
  <c r="J22"/>
  <c r="J20"/>
  <c r="E20"/>
  <c r="F85"/>
  <c r="J19"/>
  <c r="J14"/>
  <c r="J56"/>
  <c r="E7"/>
  <c r="E50"/>
  <c i="1" r="L50"/>
  <c r="AM50"/>
  <c r="AM49"/>
  <c r="L49"/>
  <c r="AM47"/>
  <c r="L47"/>
  <c r="L45"/>
  <c r="L44"/>
  <c i="2" r="J243"/>
  <c r="J235"/>
  <c r="BK128"/>
  <c r="J119"/>
  <c r="BK194"/>
  <c r="BK98"/>
  <c r="J135"/>
  <c i="3" r="BK90"/>
  <c i="4" r="J95"/>
  <c i="2" r="BK204"/>
  <c r="BK123"/>
  <c r="J250"/>
  <c r="J251"/>
  <c r="BK239"/>
  <c r="J180"/>
  <c r="BK119"/>
  <c r="BK199"/>
  <c r="BK107"/>
  <c r="J249"/>
  <c r="BK173"/>
  <c r="BK97"/>
  <c r="J204"/>
  <c r="BK142"/>
  <c r="J123"/>
  <c r="BK166"/>
  <c r="BK99"/>
  <c i="3" r="J90"/>
  <c i="4" r="BK95"/>
  <c i="2" r="J220"/>
  <c r="J154"/>
  <c r="BK215"/>
  <c r="J255"/>
  <c r="BK241"/>
  <c r="BK179"/>
  <c r="J97"/>
  <c r="J129"/>
  <c r="BK242"/>
  <c r="J160"/>
  <c r="J102"/>
  <c r="J194"/>
  <c r="J127"/>
  <c r="J179"/>
  <c r="J103"/>
  <c i="3" r="F38"/>
  <c i="1" r="BC57"/>
  <c i="2" r="J240"/>
  <c r="BK148"/>
  <c r="J239"/>
  <c r="BK257"/>
  <c r="J230"/>
  <c r="J148"/>
  <c r="BK225"/>
  <c r="J111"/>
  <c r="J91"/>
  <c r="J241"/>
  <c r="BK129"/>
  <c r="J107"/>
  <c r="J189"/>
  <c r="BK158"/>
  <c r="J173"/>
  <c r="BK256"/>
  <c i="3" r="F37"/>
  <c i="1" r="BB57"/>
  <c i="2" r="J258"/>
  <c r="BK258"/>
  <c r="BK249"/>
  <c r="BK235"/>
  <c r="J172"/>
  <c r="J209"/>
  <c r="BK135"/>
  <c r="J128"/>
  <c r="J165"/>
  <c r="J99"/>
  <c r="BK209"/>
  <c r="BK159"/>
  <c r="BK102"/>
  <c r="BK161"/>
  <c r="BK255"/>
  <c i="3" r="F39"/>
  <c i="1" r="BD57"/>
  <c i="2" r="J166"/>
  <c r="BK240"/>
  <c r="BK140"/>
  <c r="J161"/>
  <c r="BK100"/>
  <c r="J183"/>
  <c r="BK111"/>
  <c r="BK160"/>
  <c i="4" r="BK94"/>
  <c r="J90"/>
  <c i="2" r="BK183"/>
  <c i="1" r="AS55"/>
  <c i="2" r="J225"/>
  <c r="BK250"/>
  <c r="BK141"/>
  <c r="BK172"/>
  <c r="J142"/>
  <c i="3" r="J36"/>
  <c i="1" r="AW57"/>
  <c i="2" r="J158"/>
  <c r="J256"/>
  <c r="J181"/>
  <c r="BK182"/>
  <c r="J210"/>
  <c r="J215"/>
  <c r="J140"/>
  <c r="BK115"/>
  <c i="4" r="J89"/>
  <c r="BK89"/>
  <c i="2" r="J199"/>
  <c r="J242"/>
  <c r="BK230"/>
  <c r="J98"/>
  <c r="BK181"/>
  <c r="BK127"/>
  <c i="4" r="J94"/>
  <c i="2" r="BK210"/>
  <c r="J100"/>
  <c r="BK165"/>
  <c r="BK154"/>
  <c r="J141"/>
  <c r="BK189"/>
  <c r="BK251"/>
  <c r="J115"/>
  <c r="BK180"/>
  <c i="4" r="BK91"/>
  <c r="BK90"/>
  <c i="2" r="BK243"/>
  <c r="J182"/>
  <c r="BK91"/>
  <c i="4" r="J91"/>
  <c r="J92"/>
  <c r="BK92"/>
  <c i="2" r="J257"/>
  <c r="BK220"/>
  <c r="BK103"/>
  <c r="J159"/>
  <c l="1" r="R90"/>
  <c r="R89"/>
  <c r="T101"/>
  <c r="BK101"/>
  <c r="J101"/>
  <c r="J66"/>
  <c r="R101"/>
  <c r="T90"/>
  <c r="T89"/>
  <c r="P90"/>
  <c r="P89"/>
  <c i="4" r="BK88"/>
  <c i="2" r="BK90"/>
  <c r="J90"/>
  <c r="J65"/>
  <c i="4" r="T88"/>
  <c i="2" r="P101"/>
  <c i="4" r="P88"/>
  <c r="R88"/>
  <c r="BK93"/>
  <c r="J93"/>
  <c r="J65"/>
  <c r="P93"/>
  <c r="R93"/>
  <c r="T93"/>
  <c i="3" r="BK89"/>
  <c r="BK88"/>
  <c r="J88"/>
  <c r="J64"/>
  <c i="4" r="E75"/>
  <c r="BE90"/>
  <c r="F59"/>
  <c r="J83"/>
  <c r="BE94"/>
  <c r="BE92"/>
  <c r="J81"/>
  <c r="BE91"/>
  <c r="BE89"/>
  <c r="BE95"/>
  <c i="2" r="BK89"/>
  <c r="BK88"/>
  <c r="J88"/>
  <c r="J63"/>
  <c i="3" r="J58"/>
  <c r="F59"/>
  <c r="E50"/>
  <c r="J81"/>
  <c r="BE90"/>
  <c i="2" r="E76"/>
  <c r="BE103"/>
  <c r="BE91"/>
  <c r="J58"/>
  <c r="BE97"/>
  <c r="BE100"/>
  <c r="BE119"/>
  <c r="BE123"/>
  <c r="BE148"/>
  <c r="F59"/>
  <c r="BE107"/>
  <c r="BE127"/>
  <c r="BE128"/>
  <c r="BE129"/>
  <c r="BE166"/>
  <c r="BE189"/>
  <c r="BE210"/>
  <c r="J82"/>
  <c r="BE115"/>
  <c r="BE241"/>
  <c r="BE242"/>
  <c r="BE243"/>
  <c r="BE142"/>
  <c r="BE160"/>
  <c r="BE258"/>
  <c r="BE179"/>
  <c r="BE194"/>
  <c r="BE204"/>
  <c r="BE220"/>
  <c r="BE98"/>
  <c r="BE111"/>
  <c r="BE135"/>
  <c r="BE140"/>
  <c r="BE141"/>
  <c r="BE158"/>
  <c r="BE161"/>
  <c r="BE165"/>
  <c r="BE173"/>
  <c r="BE181"/>
  <c r="BE215"/>
  <c r="BE240"/>
  <c r="BE249"/>
  <c r="BE250"/>
  <c r="BE257"/>
  <c r="BE102"/>
  <c r="BE154"/>
  <c r="BE183"/>
  <c r="BE199"/>
  <c r="BE209"/>
  <c r="BE225"/>
  <c r="BE251"/>
  <c r="BE255"/>
  <c r="BE256"/>
  <c r="BE99"/>
  <c r="BE159"/>
  <c r="BE172"/>
  <c r="BE180"/>
  <c r="BE182"/>
  <c r="BE230"/>
  <c r="BE235"/>
  <c r="BE239"/>
  <c r="F37"/>
  <c i="1" r="BB56"/>
  <c i="3" r="J35"/>
  <c i="1" r="AV57"/>
  <c r="AT57"/>
  <c i="4" r="F39"/>
  <c i="1" r="BD58"/>
  <c i="4" r="F37"/>
  <c i="1" r="BB58"/>
  <c r="BB55"/>
  <c r="BB54"/>
  <c r="W31"/>
  <c i="2" r="F39"/>
  <c i="1" r="BD56"/>
  <c i="4" r="F38"/>
  <c i="1" r="BC58"/>
  <c i="2" r="J36"/>
  <c i="1" r="AW56"/>
  <c i="4" r="F36"/>
  <c i="1" r="BA58"/>
  <c i="2" r="F38"/>
  <c i="1" r="BC56"/>
  <c i="2" r="F36"/>
  <c i="1" r="BA56"/>
  <c i="3" r="F36"/>
  <c i="1" r="BA57"/>
  <c r="AS54"/>
  <c i="4" r="J36"/>
  <c i="1" r="AW58"/>
  <c i="4" l="1" r="P87"/>
  <c i="1" r="AU58"/>
  <c i="4" r="T87"/>
  <c r="BK87"/>
  <c r="J87"/>
  <c r="J63"/>
  <c i="2" r="P88"/>
  <c i="1" r="AU56"/>
  <c i="2" r="T88"/>
  <c i="4" r="R87"/>
  <c i="2" r="R88"/>
  <c i="3" r="BK87"/>
  <c r="J87"/>
  <c r="J89"/>
  <c r="J65"/>
  <c i="4" r="J88"/>
  <c r="J64"/>
  <c i="3" r="J63"/>
  <c i="2" r="J89"/>
  <c r="J64"/>
  <c i="1" r="BD55"/>
  <c r="BD54"/>
  <c r="W33"/>
  <c r="BC55"/>
  <c r="BC54"/>
  <c r="AY54"/>
  <c i="3" r="J32"/>
  <c i="2" r="J32"/>
  <c i="1" r="AG56"/>
  <c r="AX54"/>
  <c i="4" r="J35"/>
  <c i="1" r="AV58"/>
  <c r="AT58"/>
  <c i="3" r="F35"/>
  <c i="1" r="AZ57"/>
  <c r="BA55"/>
  <c r="AW55"/>
  <c i="2" r="J35"/>
  <c i="1" r="AV56"/>
  <c r="AT56"/>
  <c i="2" r="F35"/>
  <c i="1" r="AZ56"/>
  <c r="AX55"/>
  <c i="4" r="F35"/>
  <c i="1" r="AZ58"/>
  <c l="1" r="AG57"/>
  <c r="AN57"/>
  <c i="3" r="J41"/>
  <c i="1" r="AN56"/>
  <c i="2" r="J41"/>
  <c i="1" r="AU55"/>
  <c r="AU54"/>
  <c r="AY55"/>
  <c r="AZ55"/>
  <c r="AZ54"/>
  <c r="W29"/>
  <c i="4" r="J32"/>
  <c i="1" r="AG58"/>
  <c r="BA54"/>
  <c r="AW54"/>
  <c r="AK30"/>
  <c r="W32"/>
  <c i="4" l="1" r="J41"/>
  <c i="1" r="AN58"/>
  <c r="AV54"/>
  <c r="AK29"/>
  <c r="W30"/>
  <c r="AV55"/>
  <c r="AT55"/>
  <c r="AG55"/>
  <c r="AG54"/>
  <c r="AK26"/>
  <c l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<sst xmlns="http://schemas.openxmlformats.org/spreadsheetml/2006/main">
  <si>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</si>
  <si>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</si>
  <si>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</si>
  <si>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</si>
  <si>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</si>
  <si>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{22b18e11-9ec7-49da-9759-41363cd9b9d3}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</si>
  <si>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</si>
  <si>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</si>
  <si>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</si>
  <si>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</si>
  <si>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</si>
  <si>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</si>
  <si>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</si>
  <si>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</si>
  <si>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S20240208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</si>
  <si>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</si>
  <si>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</si>
  <si>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Odstranění důlní škody Louky nad Olší - Karviná km 326,224-331,700 kol. č. 1 - zabezpečovací zařízení</t>
  </si>
  <si>
    <t>KSO:</t>
  </si>
  <si>
    <t>824</t>
  </si>
  <si>
    <t>CC-CZ:</t>
  </si>
  <si>
    <t/>
  </si>
  <si>
    <t>Místo:</t>
  </si>
  <si>
    <t>Louky nad Olší - Karviná</t>
  </si>
  <si>
    <t>Datum:</t>
  </si>
  <si>
    <t>20. 10. 2023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</si>
  <si>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</si>
  <si>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</si>
  <si>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</si>
  <si>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</si>
  <si>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</si>
  <si>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</si>
  <si>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</si>
  <si>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</si>
  <si>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</si>
  <si>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</si>
  <si>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</si>
  <si>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</si>
  <si>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</si>
  <si>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</si>
  <si>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</si>
  <si>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</si>
  <si>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</si>
  <si>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</si>
  <si>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</si>
  <si>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</si>
  <si>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</si>
  <si>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</si>
  <si>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</si>
  <si>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</si>
  <si>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</si>
  <si>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</si>
  <si>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</si>
  <si>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</si>
  <si>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</si>
  <si>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</si>
  <si>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</si>
  <si>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</si>
  <si>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</si>
  <si>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</si>
  <si>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</si>
  <si>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</si>
  <si>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</si>
  <si>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</si>
  <si>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</si>
  <si>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</si>
  <si>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</si>
  <si>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</si>
  <si>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</si>
  <si>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</si>
  <si>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</si>
  <si>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</si>
  <si>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</si>
  <si>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</si>
  <si>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</si>
  <si>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</si>
  <si>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</si>
  <si>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</si>
  <si>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Zabezpečovací zařízení kolej č.1</t>
  </si>
  <si>
    <t>PRO</t>
  </si>
  <si>
    <t>1</t>
  </si>
  <si>
    <t>{0dfe4ad1-cc18-4ab7-8e23-f696041843e7}</t>
  </si>
  <si>
    <t>2</t>
  </si>
  <si>
    <t>/</t>
  </si>
  <si>
    <t>01</t>
  </si>
  <si>
    <t>Sborník ÚOŽI</t>
  </si>
  <si>
    <t>Soupis</t>
  </si>
  <si>
    <t>{ba2e8a61-cdb0-4279-b53b-3ba5a80fa609}</t>
  </si>
  <si>
    <t>02</t>
  </si>
  <si>
    <t>ÚRS</t>
  </si>
  <si>
    <t>{2b69fd67-29fa-4c06-bf0a-d1650ccf3e50}</t>
  </si>
  <si>
    <t>VON</t>
  </si>
  <si>
    <t>{10dd4bd8-48cd-47d2-a00f-0a42552f6266}</t>
  </si>
  <si>
    <t>KRYCÍ LIST SOUPISU PRACÍ</t>
  </si>
  <si>
    <t>Objekt:</t>
  </si>
  <si>
    <t>PS 01 - Zabezpečovací zařízení kolej č.1</t>
  </si>
  <si>
    <t>Soupis:</t>
  </si>
  <si>
    <t>01 - Sborník ÚOŽI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</si>
  <si>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</si>
  <si>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</si>
  <si>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</si>
  <si>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</si>
  <si>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</si>
  <si>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</si>
  <si>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</si>
  <si>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</si>
  <si>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</si>
  <si>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</si>
  <si>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</si>
  <si>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</si>
  <si>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</si>
  <si>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</si>
  <si>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</si>
  <si>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</si>
  <si>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</si>
  <si>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</si>
  <si>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</si>
  <si>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</si>
  <si>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</si>
  <si>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</si>
  <si>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</si>
  <si>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</si>
  <si>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</si>
  <si>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</si>
  <si>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5914115310</t>
  </si>
  <si>
    <t>Demontáž nástupištních desek Sudop K (KD,KS) 145 Poznámka: 1. V cenách jsou započteny náklady na snesení, uložení nebo naložení na dopravní prostředek a uložení na úložišti.</t>
  </si>
  <si>
    <t>kus</t>
  </si>
  <si>
    <t>Sborník UOŽI 01 2024</t>
  </si>
  <si>
    <t>4</t>
  </si>
  <si>
    <t>1979194978</t>
  </si>
  <si>
    <t>VV</t>
  </si>
  <si>
    <t>9</t>
  </si>
  <si>
    <t>ST</t>
  </si>
  <si>
    <t>přestavníky</t>
  </si>
  <si>
    <t>Součet</t>
  </si>
  <si>
    <t>5914125010</t>
  </si>
  <si>
    <t>Montáž nástupištních desek Sudop K (KD,KS) 145 Poznámka: 1. V cenách jsou započteny náklady na manipulaci a montáž desek podle vzorového listu. 2. V cenách nejsou obsaženy náklady na dodávku materiálu.</t>
  </si>
  <si>
    <t>m</t>
  </si>
  <si>
    <t>-1340260884</t>
  </si>
  <si>
    <t>3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</si>
  <si>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</si>
  <si>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</si>
  <si>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m3</t>
  </si>
  <si>
    <t>2015168515</t>
  </si>
  <si>
    <t>5905025010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</si>
  <si>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</si>
  <si>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1816675944</t>
  </si>
  <si>
    <t>M</t>
  </si>
  <si>
    <t>5955101030</t>
  </si>
  <si>
    <t>Kamenivo drcené drť frakce 8/16</t>
  </si>
  <si>
    <t>t</t>
  </si>
  <si>
    <t>128</t>
  </si>
  <si>
    <t>-974839111</t>
  </si>
  <si>
    <t>OST</t>
  </si>
  <si>
    <t>Ostatní</t>
  </si>
  <si>
    <t>6</t>
  </si>
  <si>
    <t>7492756030</t>
  </si>
  <si>
    <t>Pomocné práce pro montáž kabelů vyhledání stávajících kabelů ( měření, sonda ) - v obvodu žel. stanice nebo na na trati včetně provedení sondy</t>
  </si>
  <si>
    <t>-1616321706</t>
  </si>
  <si>
    <t>7</t>
  </si>
  <si>
    <t>7590713022</t>
  </si>
  <si>
    <t>Repase světelného návěstidla demontáž a montáž návěstidla trpasličího na plastový základ TZN se 2 svítilnami - s náhradou plastových dílů, bez ukončení a zapojení zemního kabelu</t>
  </si>
  <si>
    <t>1364106343</t>
  </si>
  <si>
    <t>Se17,Se18,Se21,Se20</t>
  </si>
  <si>
    <t>8</t>
  </si>
  <si>
    <t>7590713009</t>
  </si>
  <si>
    <t>Repase světelného návěstidla demontáž a montáž návěstidla jednostranného se 2 svítilnami - s náhradou plastových dílů, bez ukončení a zapojení zemního kabelu</t>
  </si>
  <si>
    <t>1346227941</t>
  </si>
  <si>
    <t>Se25</t>
  </si>
  <si>
    <t>7590713015</t>
  </si>
  <si>
    <t>Repase světelného návěstidla demontáž a montáž návěstidla jednostranného se 6 svítilnami - s náhradou plastových dílů, bez ukončení a zapojení zemního kabelu</t>
  </si>
  <si>
    <t>-1312913778</t>
  </si>
  <si>
    <t>1S</t>
  </si>
  <si>
    <t>10</t>
  </si>
  <si>
    <t>7590713012</t>
  </si>
  <si>
    <t>Repase světelného návěstidla demontáž a montáž návěstidla oboustranného se 3 svítilnami - s náhradou plastových dílů, bez ukončení a zapojení zemního kabelu</t>
  </si>
  <si>
    <t>893617186</t>
  </si>
  <si>
    <t>"1-3280/1-3281, 1-3294/1-3293</t>
  </si>
  <si>
    <t>11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</si>
  <si>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</si>
  <si>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</si>
  <si>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-1793281000</t>
  </si>
  <si>
    <t>Se17,Se18,Se21,Se20,Se25</t>
  </si>
  <si>
    <t>12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</si>
  <si>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</si>
  <si>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</si>
  <si>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-392465810</t>
  </si>
  <si>
    <t>1S,1-3280/81,1-3294/93</t>
  </si>
  <si>
    <t>13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</si>
  <si>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</si>
  <si>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</si>
  <si>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1739069651</t>
  </si>
  <si>
    <t>14</t>
  </si>
  <si>
    <t>7598095145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</si>
  <si>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</si>
  <si>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800403421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</si>
  <si>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</si>
  <si>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</si>
  <si>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-1177565854</t>
  </si>
  <si>
    <t>Se25,1S,3xAB, 1CL</t>
  </si>
  <si>
    <t>3. podbíjení</t>
  </si>
  <si>
    <t>16</t>
  </si>
  <si>
    <t>7497351590</t>
  </si>
  <si>
    <t>Montáž ukolejnění s průrazkou T, P, 2T, BP, DS, OK - 1 vodič</t>
  </si>
  <si>
    <t>474337717</t>
  </si>
  <si>
    <t>17</t>
  </si>
  <si>
    <t>7592707014</t>
  </si>
  <si>
    <t>Demontáž upozorňovadla vysokého</t>
  </si>
  <si>
    <t>-1290384642</t>
  </si>
  <si>
    <t>18</t>
  </si>
  <si>
    <t>7592705014</t>
  </si>
  <si>
    <t>Montáž upozorňovadla vysokého na sloupek</t>
  </si>
  <si>
    <t>-1851209290</t>
  </si>
  <si>
    <t>19</t>
  </si>
  <si>
    <t>7592007160</t>
  </si>
  <si>
    <t>Demontáž balízy úplná včetně upevňovací sady</t>
  </si>
  <si>
    <t>-1256943995</t>
  </si>
  <si>
    <t>balízy</t>
  </si>
  <si>
    <t>20</t>
  </si>
  <si>
    <t>7592005162</t>
  </si>
  <si>
    <t>Montáž balízy do kolejiště pomocí mezikolejnicového upevňovadla (Clamp, Vortok apod)</t>
  </si>
  <si>
    <t>1958067207</t>
  </si>
  <si>
    <t>7591015070R</t>
  </si>
  <si>
    <t>Demontáž a zpětná montáž elektromotorického přestavníku pro účely podbíjení ST z výhybky s kontrolou jazyků s kloubovým upevněním</t>
  </si>
  <si>
    <t>1388220551</t>
  </si>
  <si>
    <t>V18,V21,V22, V25</t>
  </si>
  <si>
    <t>22</t>
  </si>
  <si>
    <t>7591015062</t>
  </si>
  <si>
    <t>Připojení elektromotorického přestavníku na výhybku s kontrolou jazyků - připojení a seřízení přestavníkové spojnice, montáž a seřízení kontrolního ústrojí</t>
  </si>
  <si>
    <t>-2092917291</t>
  </si>
  <si>
    <t>23</t>
  </si>
  <si>
    <t>7591095010</t>
  </si>
  <si>
    <t>Dodatečná montáž ohrazení pro elekromotorický přestavník s plastovou ohrádkou</t>
  </si>
  <si>
    <t>-1568275633</t>
  </si>
  <si>
    <t>24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</si>
  <si>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</si>
  <si>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</si>
  <si>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-434645636</t>
  </si>
  <si>
    <t>25</t>
  </si>
  <si>
    <t>7590147044</t>
  </si>
  <si>
    <t>Demontáž závěru kabelového zabezpečovacího na zemní podpěru UKMP</t>
  </si>
  <si>
    <t>1277894625</t>
  </si>
  <si>
    <t>V21,V22,V25</t>
  </si>
  <si>
    <t>26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</si>
  <si>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</si>
  <si>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</si>
  <si>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-1495675982</t>
  </si>
  <si>
    <t>27</t>
  </si>
  <si>
    <t>7590147046</t>
  </si>
  <si>
    <t>Demontáž závěru kabelového zabezpečovacího na zemní podpěru UPMP</t>
  </si>
  <si>
    <t>588920471</t>
  </si>
  <si>
    <t>V18</t>
  </si>
  <si>
    <t>PB15,PB16,PB11,PB12</t>
  </si>
  <si>
    <t>28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</si>
  <si>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</si>
  <si>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</si>
  <si>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1824231025</t>
  </si>
  <si>
    <t>29</t>
  </si>
  <si>
    <t>7594105010</t>
  </si>
  <si>
    <t>Odpojení a zpětné připojení lan propojovacích jednoho stykového transformátoru - včetně odpojení a připevnění lanového propojení na pražce nebo montážní trámky</t>
  </si>
  <si>
    <t>-2080188847</t>
  </si>
  <si>
    <t>30</t>
  </si>
  <si>
    <t>7594105390</t>
  </si>
  <si>
    <t>Montáž pražce nebo trámku pro upevnění lanového propojení - usazení pražce nebo trámku mezi koleje nebo podél koleje; připevnění lana k pražci nebo montážnímu trámku</t>
  </si>
  <si>
    <t>218689923</t>
  </si>
  <si>
    <t>31</t>
  </si>
  <si>
    <t>7594207014</t>
  </si>
  <si>
    <t>Demontáž stykového transformátoru DT bez oleje</t>
  </si>
  <si>
    <t>-1619996749</t>
  </si>
  <si>
    <t>32</t>
  </si>
  <si>
    <t>7594205024</t>
  </si>
  <si>
    <t>Montáž stykového transformátoru dvojice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</si>
  <si>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1887974432</t>
  </si>
  <si>
    <t>33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</si>
  <si>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</si>
  <si>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</si>
  <si>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-1402139046</t>
  </si>
  <si>
    <t>34</t>
  </si>
  <si>
    <t>7592007050</t>
  </si>
  <si>
    <t>Demontáž počítacího bodu (senzoru) RSR 180</t>
  </si>
  <si>
    <t>1030852701</t>
  </si>
  <si>
    <t>35</t>
  </si>
  <si>
    <t>7592005050</t>
  </si>
  <si>
    <t>Montáž počítacího bodu (senzoru) RSR 180 - uložení a připevnění na určené místo, seřízení polohy, přezkoušení</t>
  </si>
  <si>
    <t>1933612037</t>
  </si>
  <si>
    <t>36</t>
  </si>
  <si>
    <t>7594307015</t>
  </si>
  <si>
    <t>Demontáž součástí počítače náprav neoprénové ochranné hadice se soupravou pro upevnění k pražci</t>
  </si>
  <si>
    <t>545058429</t>
  </si>
  <si>
    <t>37</t>
  </si>
  <si>
    <t>7594305015</t>
  </si>
  <si>
    <t>Montáž součástí počítače náprav neoprénové ochranné hadice se soupravou pro upevnění k pražci</t>
  </si>
  <si>
    <t>-706351575</t>
  </si>
  <si>
    <t>38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</si>
  <si>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</si>
  <si>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</si>
  <si>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-906976166</t>
  </si>
  <si>
    <t>39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</si>
  <si>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</si>
  <si>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</si>
  <si>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1447590518</t>
  </si>
  <si>
    <t>40</t>
  </si>
  <si>
    <t>7594107310</t>
  </si>
  <si>
    <t>Demontáž kolejnicového lanového propojení z dřevěných pražců</t>
  </si>
  <si>
    <t>-397451927</t>
  </si>
  <si>
    <t>41</t>
  </si>
  <si>
    <t>7594105294</t>
  </si>
  <si>
    <t>Montáž lanového propojení výměnového na dřevěné pražce do 3,3 m - příčné nebo podélné propojení kolejnic přímých kolejí a na výhybkách; usazení pražců mezi souběžnými kolejemi nebo podél koleje; připevnění lanového propojení na pražce nebo montážní trámky</t>
  </si>
  <si>
    <t>1786778234</t>
  </si>
  <si>
    <t>42</t>
  </si>
  <si>
    <t>7594105292</t>
  </si>
  <si>
    <t>Montáž lanového propojení výměnového na dřevěné pražce do 1,2 m - příčné nebo podélné propojení kolejnic přímých kolejí a na výhybkách; usazení pražců mezi souběžnými kolejemi nebo podél koleje; připevnění lanového propojení na pražce nebo montážní trámky</t>
  </si>
  <si>
    <t>1850878649</t>
  </si>
  <si>
    <t>43</t>
  </si>
  <si>
    <t>7594107330</t>
  </si>
  <si>
    <t>Demontáž kolejnicového lanového propojení z betonových pražců</t>
  </si>
  <si>
    <t>-1377082657</t>
  </si>
  <si>
    <t>44</t>
  </si>
  <si>
    <t>7594105338</t>
  </si>
  <si>
    <t>Montáž lanového propojení kolejnicového na betonové pražce do 7,0 m - příčné nebo podélné propojení kolejnic přímých kolejí a na výhybkách; usazení pražců mezi souběžnými kolejemi nebo podél koleje; připevnění lanového propojení na pražce nebo montážní trámky</t>
  </si>
  <si>
    <t>886107074</t>
  </si>
  <si>
    <t>45</t>
  </si>
  <si>
    <t>7593337160</t>
  </si>
  <si>
    <t>Demontáž souboru KAV, FID, ASE</t>
  </si>
  <si>
    <t>-1167873591</t>
  </si>
  <si>
    <t>N1-1,N2-1</t>
  </si>
  <si>
    <t>46</t>
  </si>
  <si>
    <t>7593335160</t>
  </si>
  <si>
    <t>Montáž souboru KAV, FID, ASE - včetně zapojení a označení</t>
  </si>
  <si>
    <t>1469258395</t>
  </si>
  <si>
    <t>47</t>
  </si>
  <si>
    <t>7594207050</t>
  </si>
  <si>
    <t>Demontáž stojánku kabelového KSL, KSLP</t>
  </si>
  <si>
    <t>-422015150</t>
  </si>
  <si>
    <t>48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</si>
  <si>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</si>
  <si>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</si>
  <si>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954690036</t>
  </si>
  <si>
    <t>49</t>
  </si>
  <si>
    <t>7594105014</t>
  </si>
  <si>
    <t>Odpojení a zpětné připojení lan ke stojánku KSLP - včetně odpojení a připevnění lanového propojení na pražce nebo montážní trámky</t>
  </si>
  <si>
    <t>-1288764974</t>
  </si>
  <si>
    <t>50</t>
  </si>
  <si>
    <t>7598095240</t>
  </si>
  <si>
    <t>Zkoušení souboru KAV, FID, ASE - kontrola zapojení, provedení příslušných měření, přezkoušení funkce</t>
  </si>
  <si>
    <t>497135923</t>
  </si>
  <si>
    <t>P8290</t>
  </si>
  <si>
    <t>3.podbíjení</t>
  </si>
  <si>
    <t>51</t>
  </si>
  <si>
    <t>7592847010</t>
  </si>
  <si>
    <t>Demontáž přejezdníku</t>
  </si>
  <si>
    <t>1975614836</t>
  </si>
  <si>
    <t>52</t>
  </si>
  <si>
    <t>7592845010</t>
  </si>
  <si>
    <t>Montáž přejezdníku - postavení přejezdníku včetně transformátorové skříně na základ, zatažení kabelu</t>
  </si>
  <si>
    <t>1371039637</t>
  </si>
  <si>
    <t>53</t>
  </si>
  <si>
    <t>7590917020</t>
  </si>
  <si>
    <t>Demontáž výkolejky s návěstním tělesem se zámkem jednoduchým</t>
  </si>
  <si>
    <t>646654672</t>
  </si>
  <si>
    <t>Vk2</t>
  </si>
  <si>
    <t>54</t>
  </si>
  <si>
    <t>7590915020</t>
  </si>
  <si>
    <t>Montáž výkolejky s návěstním tělesem se zámkem jednoduchým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</si>
  <si>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-1861771894</t>
  </si>
  <si>
    <t>55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</si>
  <si>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</si>
  <si>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</si>
  <si>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1146757508</t>
  </si>
  <si>
    <t>56</t>
  </si>
  <si>
    <t>7598095585</t>
  </si>
  <si>
    <t>Vyhotovení protokolu UTZ pro TZZ AB3, AB a ABE pro jednu kolej - vykonání prohlídky a zkoušky včetně vyhotovení protokolu podle vyhl. 100/1995 Sb.</t>
  </si>
  <si>
    <t>11725161</t>
  </si>
  <si>
    <t>57</t>
  </si>
  <si>
    <t>7498351010</t>
  </si>
  <si>
    <t>Vydání průkazu způsobilosti pro funkční celek, provizorní stav - vyhotovení dokladu o silnoproudých zařízeních a vydání průkazu způsobilosti</t>
  </si>
  <si>
    <t>-1552803584</t>
  </si>
  <si>
    <t>02 - ÚRS</t>
  </si>
  <si>
    <t xml:space="preserve">    2 - Zakládání</t>
  </si>
  <si>
    <t>Zakládání</t>
  </si>
  <si>
    <t>275121111</t>
  </si>
  <si>
    <t>Osazení základových prefabrikovaných železobetonových konstrukcí patek hmotnosti jednotlivě do 5 t</t>
  </si>
  <si>
    <t>CS ÚRS 2024 01</t>
  </si>
  <si>
    <t>529574779</t>
  </si>
  <si>
    <t>Online PSC</t>
  </si>
  <si>
    <t>https://podminky.urs.cz/item/CS_URS_2024_01/275121111</t>
  </si>
  <si>
    <t>patky k návěstidlům</t>
  </si>
  <si>
    <t>VON - VON</t>
  </si>
  <si>
    <t>VRN - Vedlejší rozpočtové náklady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</si>
  <si>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</si>
  <si>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</si>
  <si>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262144</t>
  </si>
  <si>
    <t>1685152567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</si>
  <si>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</si>
  <si>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</si>
  <si>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168447879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</si>
  <si>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</si>
  <si>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</si>
  <si>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1032941477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</si>
  <si>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</si>
  <si>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</si>
  <si>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-1492535214</t>
  </si>
  <si>
    <t>VRN</t>
  </si>
  <si>
    <t>Vedlejší rozpočtové náklady</t>
  </si>
  <si>
    <t>024101401</t>
  </si>
  <si>
    <t>Inženýrská činnost koordinační a kompletační činnost</t>
  </si>
  <si>
    <t>%</t>
  </si>
  <si>
    <t>1024</t>
  </si>
  <si>
    <t>-1319622612</t>
  </si>
  <si>
    <t>033121001</t>
  </si>
  <si>
    <t>Provozní vlivy Rušení prací železničním provozem širá trať nebo dopravny s kolejovým rozvětvením s počtem vlaků za směnu 8,5 hod. do 25</t>
  </si>
  <si>
    <t>-1377150810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</si>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</sst>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72</xdr:row>
      <xdr:rowOff>0</xdr:rowOff>
    </xdr:from>
    <xdr:to>
      <xdr:col>9</xdr:col>
      <xdr:colOff>1215390</xdr:colOff>
      <xdr:row>74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1215390</xdr:colOff>
      <xdr:row>73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1215390</xdr:colOff>
      <xdr:row>73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5121111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S20240208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Odstranění důlní škody Louky nad Olší - Karviná km 326,224-331,700 kol. č. 1 - zabezpečovací zařízení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Louky nad Olší - Karviná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20. 10. 2023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Jana Kotasková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79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72</v>
      </c>
      <c r="BT55" s="125" t="s">
        <v>80</v>
      </c>
      <c r="BU55" s="125" t="s">
        <v>74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4" customFormat="1" ht="16.5" customHeight="1">
      <c r="A56" s="126" t="s">
        <v>83</v>
      </c>
      <c r="B56" s="65"/>
      <c r="C56" s="127"/>
      <c r="D56" s="127"/>
      <c r="E56" s="128" t="s">
        <v>84</v>
      </c>
      <c r="F56" s="128"/>
      <c r="G56" s="128"/>
      <c r="H56" s="128"/>
      <c r="I56" s="128"/>
      <c r="J56" s="127"/>
      <c r="K56" s="128" t="s">
        <v>85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'01 - Sborník ÚOŽI'!J32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86</v>
      </c>
      <c r="AR56" s="67"/>
      <c r="AS56" s="131">
        <v>0</v>
      </c>
      <c r="AT56" s="132">
        <f>ROUND(SUM(AV56:AW56),2)</f>
        <v>0</v>
      </c>
      <c r="AU56" s="133">
        <f>'01 - Sborník ÚOŽI'!P88</f>
        <v>0</v>
      </c>
      <c r="AV56" s="132">
        <f>'01 - Sborník ÚOŽI'!J35</f>
        <v>0</v>
      </c>
      <c r="AW56" s="132">
        <f>'01 - Sborník ÚOŽI'!J36</f>
        <v>0</v>
      </c>
      <c r="AX56" s="132">
        <f>'01 - Sborník ÚOŽI'!J37</f>
        <v>0</v>
      </c>
      <c r="AY56" s="132">
        <f>'01 - Sborník ÚOŽI'!J38</f>
        <v>0</v>
      </c>
      <c r="AZ56" s="132">
        <f>'01 - Sborník ÚOŽI'!F35</f>
        <v>0</v>
      </c>
      <c r="BA56" s="132">
        <f>'01 - Sborník ÚOŽI'!F36</f>
        <v>0</v>
      </c>
      <c r="BB56" s="132">
        <f>'01 - Sborník ÚOŽI'!F37</f>
        <v>0</v>
      </c>
      <c r="BC56" s="132">
        <f>'01 - Sborník ÚOŽI'!F38</f>
        <v>0</v>
      </c>
      <c r="BD56" s="134">
        <f>'01 - Sborník ÚOŽI'!F39</f>
        <v>0</v>
      </c>
      <c r="BE56" s="4"/>
      <c r="BT56" s="135" t="s">
        <v>82</v>
      </c>
      <c r="BV56" s="135" t="s">
        <v>75</v>
      </c>
      <c r="BW56" s="135" t="s">
        <v>87</v>
      </c>
      <c r="BX56" s="135" t="s">
        <v>81</v>
      </c>
      <c r="CL56" s="135" t="s">
        <v>19</v>
      </c>
    </row>
    <row r="57" s="4" customFormat="1" ht="16.5" customHeight="1">
      <c r="A57" s="126" t="s">
        <v>83</v>
      </c>
      <c r="B57" s="65"/>
      <c r="C57" s="127"/>
      <c r="D57" s="127"/>
      <c r="E57" s="128" t="s">
        <v>88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'02 - ÚRS'!J32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'02 - ÚRS'!P87</f>
        <v>0</v>
      </c>
      <c r="AV57" s="132">
        <f>'02 - ÚRS'!J35</f>
        <v>0</v>
      </c>
      <c r="AW57" s="132">
        <f>'02 - ÚRS'!J36</f>
        <v>0</v>
      </c>
      <c r="AX57" s="132">
        <f>'02 - ÚRS'!J37</f>
        <v>0</v>
      </c>
      <c r="AY57" s="132">
        <f>'02 - ÚRS'!J38</f>
        <v>0</v>
      </c>
      <c r="AZ57" s="132">
        <f>'02 - ÚRS'!F35</f>
        <v>0</v>
      </c>
      <c r="BA57" s="132">
        <f>'02 - ÚRS'!F36</f>
        <v>0</v>
      </c>
      <c r="BB57" s="132">
        <f>'02 - ÚRS'!F37</f>
        <v>0</v>
      </c>
      <c r="BC57" s="132">
        <f>'02 - ÚRS'!F38</f>
        <v>0</v>
      </c>
      <c r="BD57" s="134">
        <f>'02 - ÚRS'!F39</f>
        <v>0</v>
      </c>
      <c r="BE57" s="4"/>
      <c r="BT57" s="135" t="s">
        <v>82</v>
      </c>
      <c r="BV57" s="135" t="s">
        <v>75</v>
      </c>
      <c r="BW57" s="135" t="s">
        <v>90</v>
      </c>
      <c r="BX57" s="135" t="s">
        <v>81</v>
      </c>
      <c r="CL57" s="135" t="s">
        <v>19</v>
      </c>
    </row>
    <row r="58" s="4" customFormat="1" ht="16.5" customHeight="1">
      <c r="A58" s="126" t="s">
        <v>83</v>
      </c>
      <c r="B58" s="65"/>
      <c r="C58" s="127"/>
      <c r="D58" s="127"/>
      <c r="E58" s="128" t="s">
        <v>91</v>
      </c>
      <c r="F58" s="128"/>
      <c r="G58" s="128"/>
      <c r="H58" s="128"/>
      <c r="I58" s="128"/>
      <c r="J58" s="127"/>
      <c r="K58" s="128" t="s">
        <v>91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'VON - VON'!J32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86</v>
      </c>
      <c r="AR58" s="67"/>
      <c r="AS58" s="136">
        <v>0</v>
      </c>
      <c r="AT58" s="137">
        <f>ROUND(SUM(AV58:AW58),2)</f>
        <v>0</v>
      </c>
      <c r="AU58" s="138">
        <f>'VON - VON'!P87</f>
        <v>0</v>
      </c>
      <c r="AV58" s="137">
        <f>'VON - VON'!J35</f>
        <v>0</v>
      </c>
      <c r="AW58" s="137">
        <f>'VON - VON'!J36</f>
        <v>0</v>
      </c>
      <c r="AX58" s="137">
        <f>'VON - VON'!J37</f>
        <v>0</v>
      </c>
      <c r="AY58" s="137">
        <f>'VON - VON'!J38</f>
        <v>0</v>
      </c>
      <c r="AZ58" s="137">
        <f>'VON - VON'!F35</f>
        <v>0</v>
      </c>
      <c r="BA58" s="137">
        <f>'VON - VON'!F36</f>
        <v>0</v>
      </c>
      <c r="BB58" s="137">
        <f>'VON - VON'!F37</f>
        <v>0</v>
      </c>
      <c r="BC58" s="137">
        <f>'VON - VON'!F38</f>
        <v>0</v>
      </c>
      <c r="BD58" s="139">
        <f>'VON - VON'!F39</f>
        <v>0</v>
      </c>
      <c r="BE58" s="4"/>
      <c r="BT58" s="135" t="s">
        <v>82</v>
      </c>
      <c r="BV58" s="135" t="s">
        <v>75</v>
      </c>
      <c r="BW58" s="135" t="s">
        <v>92</v>
      </c>
      <c r="BX58" s="135" t="s">
        <v>81</v>
      </c>
      <c r="CL58" s="135" t="s">
        <v>19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lqMGKkvjsGyaNUIKFrak/aGXGkewZKFJhKp+NFppGHosUUdI9AH+eyZlDqBMHBusxepouRgsxPwpS+rHDB5WGA==" hashValue="wEEUhiZ9a/fC0jRSMTUnQle4TvdCgUDg8pie4EVgZNTYxwe2+ZmXW6vcRLW9Sg9zqB3cdQgEv9xLrCIRlr7gVA==" algorithmName="SHA-512" password="CC35"/>
  <mergeCells count="54">
    <mergeCell ref="L45:AJ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Sborník ÚOŽI'!C2" display="/"/>
    <hyperlink ref="A57" location="'02 - ÚRS'!C2" display="/"/>
    <hyperlink ref="A58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zakázky'!K6</f>
        <v>Odstranění důlní škody Louky nad Olší - Karviná km 326,224-331,700 kol. č. 1 - zabezpečovací zařízení</v>
      </c>
      <c r="F7" s="144"/>
      <c r="G7" s="144"/>
      <c r="H7" s="144"/>
      <c r="L7" s="22"/>
    </row>
    <row r="8" s="1" customFormat="1" ht="12" customHeight="1">
      <c r="B8" s="22"/>
      <c r="D8" s="144" t="s">
        <v>94</v>
      </c>
      <c r="L8" s="22"/>
    </row>
    <row r="9" s="2" customFormat="1" ht="16.5" customHeight="1">
      <c r="A9" s="40"/>
      <c r="B9" s="46"/>
      <c r="C9" s="40"/>
      <c r="D9" s="40"/>
      <c r="E9" s="145" t="s">
        <v>95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21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zakázky'!AN8</f>
        <v>20. 10. 2023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21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21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27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27</v>
      </c>
      <c r="J22" s="135" t="str">
        <f>IF('Rekapitulace zakázky'!AN16="","",'Rekapitulace zakázky'!AN16)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zakázky'!E17="","",'Rekapitulace zakázky'!E17)</f>
        <v xml:space="preserve"> </v>
      </c>
      <c r="F23" s="40"/>
      <c r="G23" s="40"/>
      <c r="H23" s="40"/>
      <c r="I23" s="144" t="s">
        <v>29</v>
      </c>
      <c r="J23" s="135" t="str">
        <f>IF('Rekapitulace zakázky'!AN17="","",'Rekapitulace zakázky'!AN17)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27</v>
      </c>
      <c r="J25" s="135" t="s">
        <v>21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36</v>
      </c>
      <c r="F26" s="40"/>
      <c r="G26" s="40"/>
      <c r="H26" s="40"/>
      <c r="I26" s="144" t="s">
        <v>29</v>
      </c>
      <c r="J26" s="135" t="s">
        <v>21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21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ROUND((SUM(BE88:BE258)),  2)</f>
        <v>0</v>
      </c>
      <c r="G35" s="40"/>
      <c r="H35" s="40"/>
      <c r="I35" s="159">
        <v>0.20999999999999999</v>
      </c>
      <c r="J35" s="158">
        <f>ROUND(((SUM(BE88:BE258))*I35),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ROUND((SUM(BF88:BF258)),  2)</f>
        <v>0</v>
      </c>
      <c r="G36" s="40"/>
      <c r="H36" s="40"/>
      <c r="I36" s="159">
        <v>0.14999999999999999</v>
      </c>
      <c r="J36" s="158">
        <f>ROUND(((SUM(BF88:BF258))*I36),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ROUND((SUM(BG88:BG258)),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ROUND((SUM(BH88:BH258)),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ROUND((SUM(BI88:BI258)),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Odstranění důlní škody Louky nad Olší - Karviná km 326,224-331,700 kol. č. 1 - zabezpečovací zařízení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Sborník ÚOŽI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Louky nad Olší - Karviná</v>
      </c>
      <c r="G56" s="42"/>
      <c r="H56" s="42"/>
      <c r="I56" s="34" t="s">
        <v>24</v>
      </c>
      <c r="J56" s="74" t="str">
        <f>IF(J14="","",J14)</f>
        <v>20. 10. 2023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Správa železnic, státní organizace</v>
      </c>
      <c r="G58" s="42"/>
      <c r="H58" s="42"/>
      <c r="I58" s="34" t="s">
        <v>32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Jana Kotasková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99</v>
      </c>
      <c r="D61" s="173"/>
      <c r="E61" s="173"/>
      <c r="F61" s="173"/>
      <c r="G61" s="173"/>
      <c r="H61" s="173"/>
      <c r="I61" s="173"/>
      <c r="J61" s="174" t="s">
        <v>100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101</v>
      </c>
    </row>
    <row r="64" s="9" customFormat="1" ht="24.96" customHeight="1">
      <c r="A64" s="9"/>
      <c r="B64" s="176"/>
      <c r="C64" s="177"/>
      <c r="D64" s="178" t="s">
        <v>102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103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104</v>
      </c>
      <c r="E66" s="179"/>
      <c r="F66" s="179"/>
      <c r="G66" s="179"/>
      <c r="H66" s="179"/>
      <c r="I66" s="179"/>
      <c r="J66" s="180">
        <f>J101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105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71" t="str">
        <f>E7</f>
        <v>Odstranění důlní škody Louky nad Olší - Karviná km 326,224-331,700 kol. č. 1 - zabezpečovací zařízení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94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95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01 - Sborník ÚOŽI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F14</f>
        <v>Louky nad Olší - Karviná</v>
      </c>
      <c r="G82" s="42"/>
      <c r="H82" s="42"/>
      <c r="I82" s="34" t="s">
        <v>24</v>
      </c>
      <c r="J82" s="74" t="str">
        <f>IF(J14="","",J14)</f>
        <v>20. 10. 2023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26</v>
      </c>
      <c r="D84" s="42"/>
      <c r="E84" s="42"/>
      <c r="F84" s="29" t="str">
        <f>E17</f>
        <v>Správa železnic, státní organizace</v>
      </c>
      <c r="G84" s="42"/>
      <c r="H84" s="42"/>
      <c r="I84" s="34" t="s">
        <v>32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30</v>
      </c>
      <c r="D85" s="42"/>
      <c r="E85" s="42"/>
      <c r="F85" s="29" t="str">
        <f>IF(E20="","",E20)</f>
        <v>Vyplň údaj</v>
      </c>
      <c r="G85" s="42"/>
      <c r="H85" s="42"/>
      <c r="I85" s="34" t="s">
        <v>35</v>
      </c>
      <c r="J85" s="38" t="str">
        <f>E26</f>
        <v>Jana Kotasková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106</v>
      </c>
      <c r="D87" s="190" t="s">
        <v>58</v>
      </c>
      <c r="E87" s="190" t="s">
        <v>54</v>
      </c>
      <c r="F87" s="190" t="s">
        <v>55</v>
      </c>
      <c r="G87" s="190" t="s">
        <v>107</v>
      </c>
      <c r="H87" s="190" t="s">
        <v>108</v>
      </c>
      <c r="I87" s="190" t="s">
        <v>109</v>
      </c>
      <c r="J87" s="190" t="s">
        <v>100</v>
      </c>
      <c r="K87" s="191" t="s">
        <v>110</v>
      </c>
      <c r="L87" s="192"/>
      <c r="M87" s="94" t="s">
        <v>21</v>
      </c>
      <c r="N87" s="95" t="s">
        <v>43</v>
      </c>
      <c r="O87" s="95" t="s">
        <v>111</v>
      </c>
      <c r="P87" s="95" t="s">
        <v>112</v>
      </c>
      <c r="Q87" s="95" t="s">
        <v>113</v>
      </c>
      <c r="R87" s="95" t="s">
        <v>114</v>
      </c>
      <c r="S87" s="95" t="s">
        <v>115</v>
      </c>
      <c r="T87" s="96" t="s">
        <v>116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117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P89+P101</f>
        <v>0</v>
      </c>
      <c r="Q88" s="98"/>
      <c r="R88" s="195">
        <f>R89+R101</f>
        <v>1.5</v>
      </c>
      <c r="S88" s="98"/>
      <c r="T88" s="196">
        <f>T89+T101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101</v>
      </c>
      <c r="BK88" s="197">
        <f>BK89+BK101</f>
        <v>0</v>
      </c>
    </row>
    <row r="89" s="12" customFormat="1" ht="25.92" customHeight="1">
      <c r="A89" s="12"/>
      <c r="B89" s="198"/>
      <c r="C89" s="199"/>
      <c r="D89" s="200" t="s">
        <v>72</v>
      </c>
      <c r="E89" s="201" t="s">
        <v>118</v>
      </c>
      <c r="F89" s="201" t="s">
        <v>119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1.5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73</v>
      </c>
      <c r="AY89" s="209" t="s">
        <v>120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72</v>
      </c>
      <c r="E90" s="212" t="s">
        <v>121</v>
      </c>
      <c r="F90" s="212" t="s">
        <v>122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SUM(P91:P100)</f>
        <v>0</v>
      </c>
      <c r="Q90" s="206"/>
      <c r="R90" s="207">
        <f>SUM(R91:R100)</f>
        <v>1.5</v>
      </c>
      <c r="S90" s="206"/>
      <c r="T90" s="208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72</v>
      </c>
      <c r="AU90" s="210" t="s">
        <v>80</v>
      </c>
      <c r="AY90" s="209" t="s">
        <v>120</v>
      </c>
      <c r="BK90" s="211">
        <f>SUM(BK91:BK100)</f>
        <v>0</v>
      </c>
    </row>
    <row r="91" s="2" customFormat="1" ht="49.05" customHeight="1">
      <c r="A91" s="40"/>
      <c r="B91" s="41"/>
      <c r="C91" s="214" t="s">
        <v>80</v>
      </c>
      <c r="D91" s="214" t="s">
        <v>123</v>
      </c>
      <c r="E91" s="215" t="s">
        <v>124</v>
      </c>
      <c r="F91" s="216" t="s">
        <v>125</v>
      </c>
      <c r="G91" s="217" t="s">
        <v>126</v>
      </c>
      <c r="H91" s="218">
        <v>13</v>
      </c>
      <c r="I91" s="219"/>
      <c r="J91" s="220">
        <f>ROUND(I91*H91,2)</f>
        <v>0</v>
      </c>
      <c r="K91" s="216" t="s">
        <v>127</v>
      </c>
      <c r="L91" s="46"/>
      <c r="M91" s="221" t="s">
        <v>21</v>
      </c>
      <c r="N91" s="222" t="s">
        <v>44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128</v>
      </c>
      <c r="AT91" s="225" t="s">
        <v>123</v>
      </c>
      <c r="AU91" s="225" t="s">
        <v>82</v>
      </c>
      <c r="AY91" s="19" t="s">
        <v>120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80</v>
      </c>
      <c r="BK91" s="226">
        <f>ROUND(I91*H91,2)</f>
        <v>0</v>
      </c>
      <c r="BL91" s="19" t="s">
        <v>128</v>
      </c>
      <c r="BM91" s="225" t="s">
        <v>129</v>
      </c>
    </row>
    <row r="92" s="13" customFormat="1">
      <c r="A92" s="13"/>
      <c r="B92" s="227"/>
      <c r="C92" s="228"/>
      <c r="D92" s="229" t="s">
        <v>130</v>
      </c>
      <c r="E92" s="230" t="s">
        <v>21</v>
      </c>
      <c r="F92" s="231" t="s">
        <v>131</v>
      </c>
      <c r="G92" s="228"/>
      <c r="H92" s="232">
        <v>9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130</v>
      </c>
      <c r="AU92" s="238" t="s">
        <v>82</v>
      </c>
      <c r="AV92" s="13" t="s">
        <v>82</v>
      </c>
      <c r="AW92" s="13" t="s">
        <v>34</v>
      </c>
      <c r="AX92" s="13" t="s">
        <v>73</v>
      </c>
      <c r="AY92" s="238" t="s">
        <v>120</v>
      </c>
    </row>
    <row r="93" s="14" customFormat="1">
      <c r="A93" s="14"/>
      <c r="B93" s="239"/>
      <c r="C93" s="240"/>
      <c r="D93" s="229" t="s">
        <v>130</v>
      </c>
      <c r="E93" s="241" t="s">
        <v>21</v>
      </c>
      <c r="F93" s="242" t="s">
        <v>132</v>
      </c>
      <c r="G93" s="240"/>
      <c r="H93" s="241" t="s">
        <v>21</v>
      </c>
      <c r="I93" s="243"/>
      <c r="J93" s="240"/>
      <c r="K93" s="240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130</v>
      </c>
      <c r="AU93" s="248" t="s">
        <v>82</v>
      </c>
      <c r="AV93" s="14" t="s">
        <v>80</v>
      </c>
      <c r="AW93" s="14" t="s">
        <v>34</v>
      </c>
      <c r="AX93" s="14" t="s">
        <v>73</v>
      </c>
      <c r="AY93" s="248" t="s">
        <v>120</v>
      </c>
    </row>
    <row r="94" s="13" customFormat="1">
      <c r="A94" s="13"/>
      <c r="B94" s="227"/>
      <c r="C94" s="228"/>
      <c r="D94" s="229" t="s">
        <v>130</v>
      </c>
      <c r="E94" s="230" t="s">
        <v>21</v>
      </c>
      <c r="F94" s="231" t="s">
        <v>128</v>
      </c>
      <c r="G94" s="228"/>
      <c r="H94" s="232">
        <v>4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130</v>
      </c>
      <c r="AU94" s="238" t="s">
        <v>82</v>
      </c>
      <c r="AV94" s="13" t="s">
        <v>82</v>
      </c>
      <c r="AW94" s="13" t="s">
        <v>34</v>
      </c>
      <c r="AX94" s="13" t="s">
        <v>73</v>
      </c>
      <c r="AY94" s="238" t="s">
        <v>120</v>
      </c>
    </row>
    <row r="95" s="14" customFormat="1">
      <c r="A95" s="14"/>
      <c r="B95" s="239"/>
      <c r="C95" s="240"/>
      <c r="D95" s="229" t="s">
        <v>130</v>
      </c>
      <c r="E95" s="241" t="s">
        <v>21</v>
      </c>
      <c r="F95" s="242" t="s">
        <v>133</v>
      </c>
      <c r="G95" s="240"/>
      <c r="H95" s="241" t="s">
        <v>21</v>
      </c>
      <c r="I95" s="243"/>
      <c r="J95" s="240"/>
      <c r="K95" s="240"/>
      <c r="L95" s="244"/>
      <c r="M95" s="245"/>
      <c r="N95" s="246"/>
      <c r="O95" s="246"/>
      <c r="P95" s="246"/>
      <c r="Q95" s="246"/>
      <c r="R95" s="246"/>
      <c r="S95" s="246"/>
      <c r="T95" s="24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8" t="s">
        <v>130</v>
      </c>
      <c r="AU95" s="248" t="s">
        <v>82</v>
      </c>
      <c r="AV95" s="14" t="s">
        <v>80</v>
      </c>
      <c r="AW95" s="14" t="s">
        <v>34</v>
      </c>
      <c r="AX95" s="14" t="s">
        <v>73</v>
      </c>
      <c r="AY95" s="248" t="s">
        <v>120</v>
      </c>
    </row>
    <row r="96" s="15" customFormat="1">
      <c r="A96" s="15"/>
      <c r="B96" s="249"/>
      <c r="C96" s="250"/>
      <c r="D96" s="229" t="s">
        <v>130</v>
      </c>
      <c r="E96" s="251" t="s">
        <v>21</v>
      </c>
      <c r="F96" s="252" t="s">
        <v>134</v>
      </c>
      <c r="G96" s="250"/>
      <c r="H96" s="253">
        <v>13</v>
      </c>
      <c r="I96" s="254"/>
      <c r="J96" s="250"/>
      <c r="K96" s="250"/>
      <c r="L96" s="255"/>
      <c r="M96" s="256"/>
      <c r="N96" s="257"/>
      <c r="O96" s="257"/>
      <c r="P96" s="257"/>
      <c r="Q96" s="257"/>
      <c r="R96" s="257"/>
      <c r="S96" s="257"/>
      <c r="T96" s="258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9" t="s">
        <v>130</v>
      </c>
      <c r="AU96" s="259" t="s">
        <v>82</v>
      </c>
      <c r="AV96" s="15" t="s">
        <v>128</v>
      </c>
      <c r="AW96" s="15" t="s">
        <v>34</v>
      </c>
      <c r="AX96" s="15" t="s">
        <v>80</v>
      </c>
      <c r="AY96" s="259" t="s">
        <v>120</v>
      </c>
    </row>
    <row r="97" s="2" customFormat="1" ht="62.7" customHeight="1">
      <c r="A97" s="40"/>
      <c r="B97" s="41"/>
      <c r="C97" s="214" t="s">
        <v>82</v>
      </c>
      <c r="D97" s="214" t="s">
        <v>123</v>
      </c>
      <c r="E97" s="215" t="s">
        <v>135</v>
      </c>
      <c r="F97" s="216" t="s">
        <v>136</v>
      </c>
      <c r="G97" s="217" t="s">
        <v>137</v>
      </c>
      <c r="H97" s="218">
        <v>13</v>
      </c>
      <c r="I97" s="219"/>
      <c r="J97" s="220">
        <f>ROUND(I97*H97,2)</f>
        <v>0</v>
      </c>
      <c r="K97" s="216" t="s">
        <v>127</v>
      </c>
      <c r="L97" s="46"/>
      <c r="M97" s="221" t="s">
        <v>21</v>
      </c>
      <c r="N97" s="222" t="s">
        <v>44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128</v>
      </c>
      <c r="AT97" s="225" t="s">
        <v>123</v>
      </c>
      <c r="AU97" s="225" t="s">
        <v>82</v>
      </c>
      <c r="AY97" s="19" t="s">
        <v>120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80</v>
      </c>
      <c r="BK97" s="226">
        <f>ROUND(I97*H97,2)</f>
        <v>0</v>
      </c>
      <c r="BL97" s="19" t="s">
        <v>128</v>
      </c>
      <c r="BM97" s="225" t="s">
        <v>138</v>
      </c>
    </row>
    <row r="98" s="2" customFormat="1" ht="66.75" customHeight="1">
      <c r="A98" s="40"/>
      <c r="B98" s="41"/>
      <c r="C98" s="214" t="s">
        <v>139</v>
      </c>
      <c r="D98" s="214" t="s">
        <v>123</v>
      </c>
      <c r="E98" s="215" t="s">
        <v>140</v>
      </c>
      <c r="F98" s="216" t="s">
        <v>141</v>
      </c>
      <c r="G98" s="217" t="s">
        <v>142</v>
      </c>
      <c r="H98" s="218">
        <v>3</v>
      </c>
      <c r="I98" s="219"/>
      <c r="J98" s="220">
        <f>ROUND(I98*H98,2)</f>
        <v>0</v>
      </c>
      <c r="K98" s="216" t="s">
        <v>127</v>
      </c>
      <c r="L98" s="46"/>
      <c r="M98" s="221" t="s">
        <v>21</v>
      </c>
      <c r="N98" s="222" t="s">
        <v>44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128</v>
      </c>
      <c r="AT98" s="225" t="s">
        <v>123</v>
      </c>
      <c r="AU98" s="225" t="s">
        <v>82</v>
      </c>
      <c r="AY98" s="19" t="s">
        <v>120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80</v>
      </c>
      <c r="BK98" s="226">
        <f>ROUND(I98*H98,2)</f>
        <v>0</v>
      </c>
      <c r="BL98" s="19" t="s">
        <v>128</v>
      </c>
      <c r="BM98" s="225" t="s">
        <v>143</v>
      </c>
    </row>
    <row r="99" s="2" customFormat="1" ht="78" customHeight="1">
      <c r="A99" s="40"/>
      <c r="B99" s="41"/>
      <c r="C99" s="214" t="s">
        <v>128</v>
      </c>
      <c r="D99" s="214" t="s">
        <v>123</v>
      </c>
      <c r="E99" s="215" t="s">
        <v>144</v>
      </c>
      <c r="F99" s="216" t="s">
        <v>145</v>
      </c>
      <c r="G99" s="217" t="s">
        <v>142</v>
      </c>
      <c r="H99" s="218">
        <v>1</v>
      </c>
      <c r="I99" s="219"/>
      <c r="J99" s="220">
        <f>ROUND(I99*H99,2)</f>
        <v>0</v>
      </c>
      <c r="K99" s="216" t="s">
        <v>127</v>
      </c>
      <c r="L99" s="46"/>
      <c r="M99" s="221" t="s">
        <v>21</v>
      </c>
      <c r="N99" s="222" t="s">
        <v>44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128</v>
      </c>
      <c r="AT99" s="225" t="s">
        <v>123</v>
      </c>
      <c r="AU99" s="225" t="s">
        <v>82</v>
      </c>
      <c r="AY99" s="19" t="s">
        <v>120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80</v>
      </c>
      <c r="BK99" s="226">
        <f>ROUND(I99*H99,2)</f>
        <v>0</v>
      </c>
      <c r="BL99" s="19" t="s">
        <v>128</v>
      </c>
      <c r="BM99" s="225" t="s">
        <v>146</v>
      </c>
    </row>
    <row r="100" s="2" customFormat="1" ht="16.5" customHeight="1">
      <c r="A100" s="40"/>
      <c r="B100" s="41"/>
      <c r="C100" s="260" t="s">
        <v>121</v>
      </c>
      <c r="D100" s="260" t="s">
        <v>147</v>
      </c>
      <c r="E100" s="261" t="s">
        <v>148</v>
      </c>
      <c r="F100" s="262" t="s">
        <v>149</v>
      </c>
      <c r="G100" s="263" t="s">
        <v>150</v>
      </c>
      <c r="H100" s="264">
        <v>1.5</v>
      </c>
      <c r="I100" s="265"/>
      <c r="J100" s="266">
        <f>ROUND(I100*H100,2)</f>
        <v>0</v>
      </c>
      <c r="K100" s="262" t="s">
        <v>127</v>
      </c>
      <c r="L100" s="267"/>
      <c r="M100" s="268" t="s">
        <v>21</v>
      </c>
      <c r="N100" s="269" t="s">
        <v>44</v>
      </c>
      <c r="O100" s="86"/>
      <c r="P100" s="223">
        <f>O100*H100</f>
        <v>0</v>
      </c>
      <c r="Q100" s="223">
        <v>1</v>
      </c>
      <c r="R100" s="223">
        <f>Q100*H100</f>
        <v>1.5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151</v>
      </c>
      <c r="AT100" s="225" t="s">
        <v>147</v>
      </c>
      <c r="AU100" s="225" t="s">
        <v>82</v>
      </c>
      <c r="AY100" s="19" t="s">
        <v>120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80</v>
      </c>
      <c r="BK100" s="226">
        <f>ROUND(I100*H100,2)</f>
        <v>0</v>
      </c>
      <c r="BL100" s="19" t="s">
        <v>151</v>
      </c>
      <c r="BM100" s="225" t="s">
        <v>152</v>
      </c>
    </row>
    <row r="101" s="12" customFormat="1" ht="25.92" customHeight="1">
      <c r="A101" s="12"/>
      <c r="B101" s="198"/>
      <c r="C101" s="199"/>
      <c r="D101" s="200" t="s">
        <v>72</v>
      </c>
      <c r="E101" s="201" t="s">
        <v>153</v>
      </c>
      <c r="F101" s="201" t="s">
        <v>154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SUM(P102:P258)</f>
        <v>0</v>
      </c>
      <c r="Q101" s="206"/>
      <c r="R101" s="207">
        <f>SUM(R102:R258)</f>
        <v>0</v>
      </c>
      <c r="S101" s="206"/>
      <c r="T101" s="208">
        <f>SUM(T102:T258)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128</v>
      </c>
      <c r="AT101" s="210" t="s">
        <v>72</v>
      </c>
      <c r="AU101" s="210" t="s">
        <v>73</v>
      </c>
      <c r="AY101" s="209" t="s">
        <v>120</v>
      </c>
      <c r="BK101" s="211">
        <f>SUM(BK102:BK258)</f>
        <v>0</v>
      </c>
    </row>
    <row r="102" s="2" customFormat="1" ht="44.25" customHeight="1">
      <c r="A102" s="40"/>
      <c r="B102" s="41"/>
      <c r="C102" s="214" t="s">
        <v>155</v>
      </c>
      <c r="D102" s="214" t="s">
        <v>123</v>
      </c>
      <c r="E102" s="215" t="s">
        <v>156</v>
      </c>
      <c r="F102" s="216" t="s">
        <v>157</v>
      </c>
      <c r="G102" s="217" t="s">
        <v>126</v>
      </c>
      <c r="H102" s="218">
        <v>1</v>
      </c>
      <c r="I102" s="219"/>
      <c r="J102" s="220">
        <f>ROUND(I102*H102,2)</f>
        <v>0</v>
      </c>
      <c r="K102" s="216" t="s">
        <v>127</v>
      </c>
      <c r="L102" s="46"/>
      <c r="M102" s="221" t="s">
        <v>21</v>
      </c>
      <c r="N102" s="222" t="s">
        <v>44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128</v>
      </c>
      <c r="AT102" s="225" t="s">
        <v>123</v>
      </c>
      <c r="AU102" s="225" t="s">
        <v>80</v>
      </c>
      <c r="AY102" s="19" t="s">
        <v>120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80</v>
      </c>
      <c r="BK102" s="226">
        <f>ROUND(I102*H102,2)</f>
        <v>0</v>
      </c>
      <c r="BL102" s="19" t="s">
        <v>128</v>
      </c>
      <c r="BM102" s="225" t="s">
        <v>158</v>
      </c>
    </row>
    <row r="103" s="2" customFormat="1" ht="49.05" customHeight="1">
      <c r="A103" s="40"/>
      <c r="B103" s="41"/>
      <c r="C103" s="214" t="s">
        <v>159</v>
      </c>
      <c r="D103" s="214" t="s">
        <v>123</v>
      </c>
      <c r="E103" s="215" t="s">
        <v>160</v>
      </c>
      <c r="F103" s="216" t="s">
        <v>161</v>
      </c>
      <c r="G103" s="217" t="s">
        <v>126</v>
      </c>
      <c r="H103" s="218">
        <v>4</v>
      </c>
      <c r="I103" s="219"/>
      <c r="J103" s="220">
        <f>ROUND(I103*H103,2)</f>
        <v>0</v>
      </c>
      <c r="K103" s="216" t="s">
        <v>127</v>
      </c>
      <c r="L103" s="46"/>
      <c r="M103" s="221" t="s">
        <v>21</v>
      </c>
      <c r="N103" s="222" t="s">
        <v>44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128</v>
      </c>
      <c r="AT103" s="225" t="s">
        <v>123</v>
      </c>
      <c r="AU103" s="225" t="s">
        <v>80</v>
      </c>
      <c r="AY103" s="19" t="s">
        <v>120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80</v>
      </c>
      <c r="BK103" s="226">
        <f>ROUND(I103*H103,2)</f>
        <v>0</v>
      </c>
      <c r="BL103" s="19" t="s">
        <v>128</v>
      </c>
      <c r="BM103" s="225" t="s">
        <v>162</v>
      </c>
    </row>
    <row r="104" s="13" customFormat="1">
      <c r="A104" s="13"/>
      <c r="B104" s="227"/>
      <c r="C104" s="228"/>
      <c r="D104" s="229" t="s">
        <v>130</v>
      </c>
      <c r="E104" s="230" t="s">
        <v>21</v>
      </c>
      <c r="F104" s="231" t="s">
        <v>128</v>
      </c>
      <c r="G104" s="228"/>
      <c r="H104" s="232">
        <v>4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130</v>
      </c>
      <c r="AU104" s="238" t="s">
        <v>80</v>
      </c>
      <c r="AV104" s="13" t="s">
        <v>82</v>
      </c>
      <c r="AW104" s="13" t="s">
        <v>34</v>
      </c>
      <c r="AX104" s="13" t="s">
        <v>73</v>
      </c>
      <c r="AY104" s="238" t="s">
        <v>120</v>
      </c>
    </row>
    <row r="105" s="14" customFormat="1">
      <c r="A105" s="14"/>
      <c r="B105" s="239"/>
      <c r="C105" s="240"/>
      <c r="D105" s="229" t="s">
        <v>130</v>
      </c>
      <c r="E105" s="241" t="s">
        <v>21</v>
      </c>
      <c r="F105" s="242" t="s">
        <v>163</v>
      </c>
      <c r="G105" s="240"/>
      <c r="H105" s="241" t="s">
        <v>21</v>
      </c>
      <c r="I105" s="243"/>
      <c r="J105" s="240"/>
      <c r="K105" s="240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130</v>
      </c>
      <c r="AU105" s="248" t="s">
        <v>80</v>
      </c>
      <c r="AV105" s="14" t="s">
        <v>80</v>
      </c>
      <c r="AW105" s="14" t="s">
        <v>34</v>
      </c>
      <c r="AX105" s="14" t="s">
        <v>73</v>
      </c>
      <c r="AY105" s="248" t="s">
        <v>120</v>
      </c>
    </row>
    <row r="106" s="15" customFormat="1">
      <c r="A106" s="15"/>
      <c r="B106" s="249"/>
      <c r="C106" s="250"/>
      <c r="D106" s="229" t="s">
        <v>130</v>
      </c>
      <c r="E106" s="251" t="s">
        <v>21</v>
      </c>
      <c r="F106" s="252" t="s">
        <v>134</v>
      </c>
      <c r="G106" s="250"/>
      <c r="H106" s="253">
        <v>4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9" t="s">
        <v>130</v>
      </c>
      <c r="AU106" s="259" t="s">
        <v>80</v>
      </c>
      <c r="AV106" s="15" t="s">
        <v>128</v>
      </c>
      <c r="AW106" s="15" t="s">
        <v>34</v>
      </c>
      <c r="AX106" s="15" t="s">
        <v>80</v>
      </c>
      <c r="AY106" s="259" t="s">
        <v>120</v>
      </c>
    </row>
    <row r="107" s="2" customFormat="1" ht="49.05" customHeight="1">
      <c r="A107" s="40"/>
      <c r="B107" s="41"/>
      <c r="C107" s="214" t="s">
        <v>164</v>
      </c>
      <c r="D107" s="214" t="s">
        <v>123</v>
      </c>
      <c r="E107" s="215" t="s">
        <v>165</v>
      </c>
      <c r="F107" s="216" t="s">
        <v>166</v>
      </c>
      <c r="G107" s="217" t="s">
        <v>126</v>
      </c>
      <c r="H107" s="218">
        <v>1</v>
      </c>
      <c r="I107" s="219"/>
      <c r="J107" s="220">
        <f>ROUND(I107*H107,2)</f>
        <v>0</v>
      </c>
      <c r="K107" s="216" t="s">
        <v>127</v>
      </c>
      <c r="L107" s="46"/>
      <c r="M107" s="221" t="s">
        <v>21</v>
      </c>
      <c r="N107" s="222" t="s">
        <v>44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128</v>
      </c>
      <c r="AT107" s="225" t="s">
        <v>123</v>
      </c>
      <c r="AU107" s="225" t="s">
        <v>80</v>
      </c>
      <c r="AY107" s="19" t="s">
        <v>120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80</v>
      </c>
      <c r="BK107" s="226">
        <f>ROUND(I107*H107,2)</f>
        <v>0</v>
      </c>
      <c r="BL107" s="19" t="s">
        <v>128</v>
      </c>
      <c r="BM107" s="225" t="s">
        <v>167</v>
      </c>
    </row>
    <row r="108" s="13" customFormat="1">
      <c r="A108" s="13"/>
      <c r="B108" s="227"/>
      <c r="C108" s="228"/>
      <c r="D108" s="229" t="s">
        <v>130</v>
      </c>
      <c r="E108" s="230" t="s">
        <v>21</v>
      </c>
      <c r="F108" s="231" t="s">
        <v>80</v>
      </c>
      <c r="G108" s="228"/>
      <c r="H108" s="232">
        <v>1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130</v>
      </c>
      <c r="AU108" s="238" t="s">
        <v>80</v>
      </c>
      <c r="AV108" s="13" t="s">
        <v>82</v>
      </c>
      <c r="AW108" s="13" t="s">
        <v>34</v>
      </c>
      <c r="AX108" s="13" t="s">
        <v>73</v>
      </c>
      <c r="AY108" s="238" t="s">
        <v>120</v>
      </c>
    </row>
    <row r="109" s="14" customFormat="1">
      <c r="A109" s="14"/>
      <c r="B109" s="239"/>
      <c r="C109" s="240"/>
      <c r="D109" s="229" t="s">
        <v>130</v>
      </c>
      <c r="E109" s="241" t="s">
        <v>21</v>
      </c>
      <c r="F109" s="242" t="s">
        <v>168</v>
      </c>
      <c r="G109" s="240"/>
      <c r="H109" s="241" t="s">
        <v>21</v>
      </c>
      <c r="I109" s="243"/>
      <c r="J109" s="240"/>
      <c r="K109" s="240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130</v>
      </c>
      <c r="AU109" s="248" t="s">
        <v>80</v>
      </c>
      <c r="AV109" s="14" t="s">
        <v>80</v>
      </c>
      <c r="AW109" s="14" t="s">
        <v>34</v>
      </c>
      <c r="AX109" s="14" t="s">
        <v>73</v>
      </c>
      <c r="AY109" s="248" t="s">
        <v>120</v>
      </c>
    </row>
    <row r="110" s="15" customFormat="1">
      <c r="A110" s="15"/>
      <c r="B110" s="249"/>
      <c r="C110" s="250"/>
      <c r="D110" s="229" t="s">
        <v>130</v>
      </c>
      <c r="E110" s="251" t="s">
        <v>21</v>
      </c>
      <c r="F110" s="252" t="s">
        <v>134</v>
      </c>
      <c r="G110" s="250"/>
      <c r="H110" s="253">
        <v>1</v>
      </c>
      <c r="I110" s="254"/>
      <c r="J110" s="250"/>
      <c r="K110" s="250"/>
      <c r="L110" s="255"/>
      <c r="M110" s="256"/>
      <c r="N110" s="257"/>
      <c r="O110" s="257"/>
      <c r="P110" s="257"/>
      <c r="Q110" s="257"/>
      <c r="R110" s="257"/>
      <c r="S110" s="257"/>
      <c r="T110" s="258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9" t="s">
        <v>130</v>
      </c>
      <c r="AU110" s="259" t="s">
        <v>80</v>
      </c>
      <c r="AV110" s="15" t="s">
        <v>128</v>
      </c>
      <c r="AW110" s="15" t="s">
        <v>34</v>
      </c>
      <c r="AX110" s="15" t="s">
        <v>80</v>
      </c>
      <c r="AY110" s="259" t="s">
        <v>120</v>
      </c>
    </row>
    <row r="111" s="2" customFormat="1" ht="49.05" customHeight="1">
      <c r="A111" s="40"/>
      <c r="B111" s="41"/>
      <c r="C111" s="214" t="s">
        <v>131</v>
      </c>
      <c r="D111" s="214" t="s">
        <v>123</v>
      </c>
      <c r="E111" s="215" t="s">
        <v>169</v>
      </c>
      <c r="F111" s="216" t="s">
        <v>170</v>
      </c>
      <c r="G111" s="217" t="s">
        <v>126</v>
      </c>
      <c r="H111" s="218">
        <v>1</v>
      </c>
      <c r="I111" s="219"/>
      <c r="J111" s="220">
        <f>ROUND(I111*H111,2)</f>
        <v>0</v>
      </c>
      <c r="K111" s="216" t="s">
        <v>127</v>
      </c>
      <c r="L111" s="46"/>
      <c r="M111" s="221" t="s">
        <v>21</v>
      </c>
      <c r="N111" s="222" t="s">
        <v>44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128</v>
      </c>
      <c r="AT111" s="225" t="s">
        <v>123</v>
      </c>
      <c r="AU111" s="225" t="s">
        <v>80</v>
      </c>
      <c r="AY111" s="19" t="s">
        <v>120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80</v>
      </c>
      <c r="BK111" s="226">
        <f>ROUND(I111*H111,2)</f>
        <v>0</v>
      </c>
      <c r="BL111" s="19" t="s">
        <v>128</v>
      </c>
      <c r="BM111" s="225" t="s">
        <v>171</v>
      </c>
    </row>
    <row r="112" s="13" customFormat="1">
      <c r="A112" s="13"/>
      <c r="B112" s="227"/>
      <c r="C112" s="228"/>
      <c r="D112" s="229" t="s">
        <v>130</v>
      </c>
      <c r="E112" s="230" t="s">
        <v>21</v>
      </c>
      <c r="F112" s="231" t="s">
        <v>80</v>
      </c>
      <c r="G112" s="228"/>
      <c r="H112" s="232">
        <v>1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130</v>
      </c>
      <c r="AU112" s="238" t="s">
        <v>80</v>
      </c>
      <c r="AV112" s="13" t="s">
        <v>82</v>
      </c>
      <c r="AW112" s="13" t="s">
        <v>34</v>
      </c>
      <c r="AX112" s="13" t="s">
        <v>73</v>
      </c>
      <c r="AY112" s="238" t="s">
        <v>120</v>
      </c>
    </row>
    <row r="113" s="14" customFormat="1">
      <c r="A113" s="14"/>
      <c r="B113" s="239"/>
      <c r="C113" s="240"/>
      <c r="D113" s="229" t="s">
        <v>130</v>
      </c>
      <c r="E113" s="241" t="s">
        <v>21</v>
      </c>
      <c r="F113" s="242" t="s">
        <v>172</v>
      </c>
      <c r="G113" s="240"/>
      <c r="H113" s="241" t="s">
        <v>21</v>
      </c>
      <c r="I113" s="243"/>
      <c r="J113" s="240"/>
      <c r="K113" s="240"/>
      <c r="L113" s="244"/>
      <c r="M113" s="245"/>
      <c r="N113" s="246"/>
      <c r="O113" s="246"/>
      <c r="P113" s="246"/>
      <c r="Q113" s="246"/>
      <c r="R113" s="246"/>
      <c r="S113" s="246"/>
      <c r="T113" s="24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8" t="s">
        <v>130</v>
      </c>
      <c r="AU113" s="248" t="s">
        <v>80</v>
      </c>
      <c r="AV113" s="14" t="s">
        <v>80</v>
      </c>
      <c r="AW113" s="14" t="s">
        <v>34</v>
      </c>
      <c r="AX113" s="14" t="s">
        <v>73</v>
      </c>
      <c r="AY113" s="248" t="s">
        <v>120</v>
      </c>
    </row>
    <row r="114" s="15" customFormat="1">
      <c r="A114" s="15"/>
      <c r="B114" s="249"/>
      <c r="C114" s="250"/>
      <c r="D114" s="229" t="s">
        <v>130</v>
      </c>
      <c r="E114" s="251" t="s">
        <v>21</v>
      </c>
      <c r="F114" s="252" t="s">
        <v>134</v>
      </c>
      <c r="G114" s="250"/>
      <c r="H114" s="253">
        <v>1</v>
      </c>
      <c r="I114" s="254"/>
      <c r="J114" s="250"/>
      <c r="K114" s="250"/>
      <c r="L114" s="255"/>
      <c r="M114" s="256"/>
      <c r="N114" s="257"/>
      <c r="O114" s="257"/>
      <c r="P114" s="257"/>
      <c r="Q114" s="257"/>
      <c r="R114" s="257"/>
      <c r="S114" s="257"/>
      <c r="T114" s="258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9" t="s">
        <v>130</v>
      </c>
      <c r="AU114" s="259" t="s">
        <v>80</v>
      </c>
      <c r="AV114" s="15" t="s">
        <v>128</v>
      </c>
      <c r="AW114" s="15" t="s">
        <v>34</v>
      </c>
      <c r="AX114" s="15" t="s">
        <v>80</v>
      </c>
      <c r="AY114" s="259" t="s">
        <v>120</v>
      </c>
    </row>
    <row r="115" s="2" customFormat="1" ht="49.05" customHeight="1">
      <c r="A115" s="40"/>
      <c r="B115" s="41"/>
      <c r="C115" s="214" t="s">
        <v>173</v>
      </c>
      <c r="D115" s="214" t="s">
        <v>123</v>
      </c>
      <c r="E115" s="215" t="s">
        <v>174</v>
      </c>
      <c r="F115" s="216" t="s">
        <v>175</v>
      </c>
      <c r="G115" s="217" t="s">
        <v>126</v>
      </c>
      <c r="H115" s="218">
        <v>2</v>
      </c>
      <c r="I115" s="219"/>
      <c r="J115" s="220">
        <f>ROUND(I115*H115,2)</f>
        <v>0</v>
      </c>
      <c r="K115" s="216" t="s">
        <v>127</v>
      </c>
      <c r="L115" s="46"/>
      <c r="M115" s="221" t="s">
        <v>21</v>
      </c>
      <c r="N115" s="222" t="s">
        <v>44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128</v>
      </c>
      <c r="AT115" s="225" t="s">
        <v>123</v>
      </c>
      <c r="AU115" s="225" t="s">
        <v>80</v>
      </c>
      <c r="AY115" s="19" t="s">
        <v>120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80</v>
      </c>
      <c r="BK115" s="226">
        <f>ROUND(I115*H115,2)</f>
        <v>0</v>
      </c>
      <c r="BL115" s="19" t="s">
        <v>128</v>
      </c>
      <c r="BM115" s="225" t="s">
        <v>176</v>
      </c>
    </row>
    <row r="116" s="13" customFormat="1">
      <c r="A116" s="13"/>
      <c r="B116" s="227"/>
      <c r="C116" s="228"/>
      <c r="D116" s="229" t="s">
        <v>130</v>
      </c>
      <c r="E116" s="230" t="s">
        <v>21</v>
      </c>
      <c r="F116" s="231" t="s">
        <v>82</v>
      </c>
      <c r="G116" s="228"/>
      <c r="H116" s="232">
        <v>2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130</v>
      </c>
      <c r="AU116" s="238" t="s">
        <v>80</v>
      </c>
      <c r="AV116" s="13" t="s">
        <v>82</v>
      </c>
      <c r="AW116" s="13" t="s">
        <v>34</v>
      </c>
      <c r="AX116" s="13" t="s">
        <v>73</v>
      </c>
      <c r="AY116" s="238" t="s">
        <v>120</v>
      </c>
    </row>
    <row r="117" s="14" customFormat="1">
      <c r="A117" s="14"/>
      <c r="B117" s="239"/>
      <c r="C117" s="240"/>
      <c r="D117" s="229" t="s">
        <v>130</v>
      </c>
      <c r="E117" s="241" t="s">
        <v>21</v>
      </c>
      <c r="F117" s="242" t="s">
        <v>177</v>
      </c>
      <c r="G117" s="240"/>
      <c r="H117" s="241" t="s">
        <v>21</v>
      </c>
      <c r="I117" s="243"/>
      <c r="J117" s="240"/>
      <c r="K117" s="240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130</v>
      </c>
      <c r="AU117" s="248" t="s">
        <v>80</v>
      </c>
      <c r="AV117" s="14" t="s">
        <v>80</v>
      </c>
      <c r="AW117" s="14" t="s">
        <v>34</v>
      </c>
      <c r="AX117" s="14" t="s">
        <v>73</v>
      </c>
      <c r="AY117" s="248" t="s">
        <v>120</v>
      </c>
    </row>
    <row r="118" s="15" customFormat="1">
      <c r="A118" s="15"/>
      <c r="B118" s="249"/>
      <c r="C118" s="250"/>
      <c r="D118" s="229" t="s">
        <v>130</v>
      </c>
      <c r="E118" s="251" t="s">
        <v>21</v>
      </c>
      <c r="F118" s="252" t="s">
        <v>134</v>
      </c>
      <c r="G118" s="250"/>
      <c r="H118" s="253">
        <v>2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9" t="s">
        <v>130</v>
      </c>
      <c r="AU118" s="259" t="s">
        <v>80</v>
      </c>
      <c r="AV118" s="15" t="s">
        <v>128</v>
      </c>
      <c r="AW118" s="15" t="s">
        <v>34</v>
      </c>
      <c r="AX118" s="15" t="s">
        <v>80</v>
      </c>
      <c r="AY118" s="259" t="s">
        <v>120</v>
      </c>
    </row>
    <row r="119" s="2" customFormat="1" ht="66.75" customHeight="1">
      <c r="A119" s="40"/>
      <c r="B119" s="41"/>
      <c r="C119" s="214" t="s">
        <v>178</v>
      </c>
      <c r="D119" s="214" t="s">
        <v>123</v>
      </c>
      <c r="E119" s="215" t="s">
        <v>179</v>
      </c>
      <c r="F119" s="216" t="s">
        <v>180</v>
      </c>
      <c r="G119" s="217" t="s">
        <v>126</v>
      </c>
      <c r="H119" s="218">
        <v>5</v>
      </c>
      <c r="I119" s="219"/>
      <c r="J119" s="220">
        <f>ROUND(I119*H119,2)</f>
        <v>0</v>
      </c>
      <c r="K119" s="216" t="s">
        <v>127</v>
      </c>
      <c r="L119" s="46"/>
      <c r="M119" s="221" t="s">
        <v>21</v>
      </c>
      <c r="N119" s="222" t="s">
        <v>44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128</v>
      </c>
      <c r="AT119" s="225" t="s">
        <v>123</v>
      </c>
      <c r="AU119" s="225" t="s">
        <v>80</v>
      </c>
      <c r="AY119" s="19" t="s">
        <v>120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80</v>
      </c>
      <c r="BK119" s="226">
        <f>ROUND(I119*H119,2)</f>
        <v>0</v>
      </c>
      <c r="BL119" s="19" t="s">
        <v>128</v>
      </c>
      <c r="BM119" s="225" t="s">
        <v>181</v>
      </c>
    </row>
    <row r="120" s="13" customFormat="1">
      <c r="A120" s="13"/>
      <c r="B120" s="227"/>
      <c r="C120" s="228"/>
      <c r="D120" s="229" t="s">
        <v>130</v>
      </c>
      <c r="E120" s="230" t="s">
        <v>21</v>
      </c>
      <c r="F120" s="231" t="s">
        <v>121</v>
      </c>
      <c r="G120" s="228"/>
      <c r="H120" s="232">
        <v>5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130</v>
      </c>
      <c r="AU120" s="238" t="s">
        <v>80</v>
      </c>
      <c r="AV120" s="13" t="s">
        <v>82</v>
      </c>
      <c r="AW120" s="13" t="s">
        <v>34</v>
      </c>
      <c r="AX120" s="13" t="s">
        <v>73</v>
      </c>
      <c r="AY120" s="238" t="s">
        <v>120</v>
      </c>
    </row>
    <row r="121" s="14" customFormat="1">
      <c r="A121" s="14"/>
      <c r="B121" s="239"/>
      <c r="C121" s="240"/>
      <c r="D121" s="229" t="s">
        <v>130</v>
      </c>
      <c r="E121" s="241" t="s">
        <v>21</v>
      </c>
      <c r="F121" s="242" t="s">
        <v>182</v>
      </c>
      <c r="G121" s="240"/>
      <c r="H121" s="241" t="s">
        <v>21</v>
      </c>
      <c r="I121" s="243"/>
      <c r="J121" s="240"/>
      <c r="K121" s="240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130</v>
      </c>
      <c r="AU121" s="248" t="s">
        <v>80</v>
      </c>
      <c r="AV121" s="14" t="s">
        <v>80</v>
      </c>
      <c r="AW121" s="14" t="s">
        <v>34</v>
      </c>
      <c r="AX121" s="14" t="s">
        <v>73</v>
      </c>
      <c r="AY121" s="248" t="s">
        <v>120</v>
      </c>
    </row>
    <row r="122" s="15" customFormat="1">
      <c r="A122" s="15"/>
      <c r="B122" s="249"/>
      <c r="C122" s="250"/>
      <c r="D122" s="229" t="s">
        <v>130</v>
      </c>
      <c r="E122" s="251" t="s">
        <v>21</v>
      </c>
      <c r="F122" s="252" t="s">
        <v>134</v>
      </c>
      <c r="G122" s="250"/>
      <c r="H122" s="253">
        <v>5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9" t="s">
        <v>130</v>
      </c>
      <c r="AU122" s="259" t="s">
        <v>80</v>
      </c>
      <c r="AV122" s="15" t="s">
        <v>128</v>
      </c>
      <c r="AW122" s="15" t="s">
        <v>34</v>
      </c>
      <c r="AX122" s="15" t="s">
        <v>80</v>
      </c>
      <c r="AY122" s="259" t="s">
        <v>120</v>
      </c>
    </row>
    <row r="123" s="2" customFormat="1" ht="66.75" customHeight="1">
      <c r="A123" s="40"/>
      <c r="B123" s="41"/>
      <c r="C123" s="214" t="s">
        <v>183</v>
      </c>
      <c r="D123" s="214" t="s">
        <v>123</v>
      </c>
      <c r="E123" s="215" t="s">
        <v>184</v>
      </c>
      <c r="F123" s="216" t="s">
        <v>185</v>
      </c>
      <c r="G123" s="217" t="s">
        <v>126</v>
      </c>
      <c r="H123" s="218">
        <v>3</v>
      </c>
      <c r="I123" s="219"/>
      <c r="J123" s="220">
        <f>ROUND(I123*H123,2)</f>
        <v>0</v>
      </c>
      <c r="K123" s="216" t="s">
        <v>127</v>
      </c>
      <c r="L123" s="46"/>
      <c r="M123" s="221" t="s">
        <v>21</v>
      </c>
      <c r="N123" s="222" t="s">
        <v>44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128</v>
      </c>
      <c r="AT123" s="225" t="s">
        <v>123</v>
      </c>
      <c r="AU123" s="225" t="s">
        <v>80</v>
      </c>
      <c r="AY123" s="19" t="s">
        <v>120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80</v>
      </c>
      <c r="BK123" s="226">
        <f>ROUND(I123*H123,2)</f>
        <v>0</v>
      </c>
      <c r="BL123" s="19" t="s">
        <v>128</v>
      </c>
      <c r="BM123" s="225" t="s">
        <v>186</v>
      </c>
    </row>
    <row r="124" s="13" customFormat="1">
      <c r="A124" s="13"/>
      <c r="B124" s="227"/>
      <c r="C124" s="228"/>
      <c r="D124" s="229" t="s">
        <v>130</v>
      </c>
      <c r="E124" s="230" t="s">
        <v>21</v>
      </c>
      <c r="F124" s="231" t="s">
        <v>139</v>
      </c>
      <c r="G124" s="228"/>
      <c r="H124" s="232">
        <v>3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130</v>
      </c>
      <c r="AU124" s="238" t="s">
        <v>80</v>
      </c>
      <c r="AV124" s="13" t="s">
        <v>82</v>
      </c>
      <c r="AW124" s="13" t="s">
        <v>34</v>
      </c>
      <c r="AX124" s="13" t="s">
        <v>73</v>
      </c>
      <c r="AY124" s="238" t="s">
        <v>120</v>
      </c>
    </row>
    <row r="125" s="14" customFormat="1">
      <c r="A125" s="14"/>
      <c r="B125" s="239"/>
      <c r="C125" s="240"/>
      <c r="D125" s="229" t="s">
        <v>130</v>
      </c>
      <c r="E125" s="241" t="s">
        <v>21</v>
      </c>
      <c r="F125" s="242" t="s">
        <v>187</v>
      </c>
      <c r="G125" s="240"/>
      <c r="H125" s="241" t="s">
        <v>21</v>
      </c>
      <c r="I125" s="243"/>
      <c r="J125" s="240"/>
      <c r="K125" s="240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130</v>
      </c>
      <c r="AU125" s="248" t="s">
        <v>80</v>
      </c>
      <c r="AV125" s="14" t="s">
        <v>80</v>
      </c>
      <c r="AW125" s="14" t="s">
        <v>34</v>
      </c>
      <c r="AX125" s="14" t="s">
        <v>73</v>
      </c>
      <c r="AY125" s="248" t="s">
        <v>120</v>
      </c>
    </row>
    <row r="126" s="15" customFormat="1">
      <c r="A126" s="15"/>
      <c r="B126" s="249"/>
      <c r="C126" s="250"/>
      <c r="D126" s="229" t="s">
        <v>130</v>
      </c>
      <c r="E126" s="251" t="s">
        <v>21</v>
      </c>
      <c r="F126" s="252" t="s">
        <v>134</v>
      </c>
      <c r="G126" s="250"/>
      <c r="H126" s="253">
        <v>3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9" t="s">
        <v>130</v>
      </c>
      <c r="AU126" s="259" t="s">
        <v>80</v>
      </c>
      <c r="AV126" s="15" t="s">
        <v>128</v>
      </c>
      <c r="AW126" s="15" t="s">
        <v>34</v>
      </c>
      <c r="AX126" s="15" t="s">
        <v>80</v>
      </c>
      <c r="AY126" s="259" t="s">
        <v>120</v>
      </c>
    </row>
    <row r="127" s="2" customFormat="1" ht="66.75" customHeight="1">
      <c r="A127" s="40"/>
      <c r="B127" s="41"/>
      <c r="C127" s="214" t="s">
        <v>188</v>
      </c>
      <c r="D127" s="214" t="s">
        <v>123</v>
      </c>
      <c r="E127" s="215" t="s">
        <v>189</v>
      </c>
      <c r="F127" s="216" t="s">
        <v>190</v>
      </c>
      <c r="G127" s="217" t="s">
        <v>126</v>
      </c>
      <c r="H127" s="218">
        <v>9</v>
      </c>
      <c r="I127" s="219"/>
      <c r="J127" s="220">
        <f>ROUND(I127*H127,2)</f>
        <v>0</v>
      </c>
      <c r="K127" s="216" t="s">
        <v>127</v>
      </c>
      <c r="L127" s="46"/>
      <c r="M127" s="221" t="s">
        <v>21</v>
      </c>
      <c r="N127" s="222" t="s">
        <v>44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128</v>
      </c>
      <c r="AT127" s="225" t="s">
        <v>123</v>
      </c>
      <c r="AU127" s="225" t="s">
        <v>80</v>
      </c>
      <c r="AY127" s="19" t="s">
        <v>120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80</v>
      </c>
      <c r="BK127" s="226">
        <f>ROUND(I127*H127,2)</f>
        <v>0</v>
      </c>
      <c r="BL127" s="19" t="s">
        <v>128</v>
      </c>
      <c r="BM127" s="225" t="s">
        <v>191</v>
      </c>
    </row>
    <row r="128" s="2" customFormat="1" ht="66.75" customHeight="1">
      <c r="A128" s="40"/>
      <c r="B128" s="41"/>
      <c r="C128" s="214" t="s">
        <v>192</v>
      </c>
      <c r="D128" s="214" t="s">
        <v>123</v>
      </c>
      <c r="E128" s="215" t="s">
        <v>193</v>
      </c>
      <c r="F128" s="216" t="s">
        <v>194</v>
      </c>
      <c r="G128" s="217" t="s">
        <v>126</v>
      </c>
      <c r="H128" s="218">
        <v>2</v>
      </c>
      <c r="I128" s="219"/>
      <c r="J128" s="220">
        <f>ROUND(I128*H128,2)</f>
        <v>0</v>
      </c>
      <c r="K128" s="216" t="s">
        <v>127</v>
      </c>
      <c r="L128" s="46"/>
      <c r="M128" s="221" t="s">
        <v>21</v>
      </c>
      <c r="N128" s="222" t="s">
        <v>44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128</v>
      </c>
      <c r="AT128" s="225" t="s">
        <v>123</v>
      </c>
      <c r="AU128" s="225" t="s">
        <v>80</v>
      </c>
      <c r="AY128" s="19" t="s">
        <v>120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80</v>
      </c>
      <c r="BK128" s="226">
        <f>ROUND(I128*H128,2)</f>
        <v>0</v>
      </c>
      <c r="BL128" s="19" t="s">
        <v>128</v>
      </c>
      <c r="BM128" s="225" t="s">
        <v>195</v>
      </c>
    </row>
    <row r="129" s="2" customFormat="1" ht="55.5" customHeight="1">
      <c r="A129" s="40"/>
      <c r="B129" s="41"/>
      <c r="C129" s="214" t="s">
        <v>8</v>
      </c>
      <c r="D129" s="214" t="s">
        <v>123</v>
      </c>
      <c r="E129" s="215" t="s">
        <v>196</v>
      </c>
      <c r="F129" s="216" t="s">
        <v>197</v>
      </c>
      <c r="G129" s="217" t="s">
        <v>126</v>
      </c>
      <c r="H129" s="218">
        <v>12</v>
      </c>
      <c r="I129" s="219"/>
      <c r="J129" s="220">
        <f>ROUND(I129*H129,2)</f>
        <v>0</v>
      </c>
      <c r="K129" s="216" t="s">
        <v>127</v>
      </c>
      <c r="L129" s="46"/>
      <c r="M129" s="221" t="s">
        <v>21</v>
      </c>
      <c r="N129" s="222" t="s">
        <v>44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128</v>
      </c>
      <c r="AT129" s="225" t="s">
        <v>123</v>
      </c>
      <c r="AU129" s="225" t="s">
        <v>80</v>
      </c>
      <c r="AY129" s="19" t="s">
        <v>120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80</v>
      </c>
      <c r="BK129" s="226">
        <f>ROUND(I129*H129,2)</f>
        <v>0</v>
      </c>
      <c r="BL129" s="19" t="s">
        <v>128</v>
      </c>
      <c r="BM129" s="225" t="s">
        <v>198</v>
      </c>
    </row>
    <row r="130" s="13" customFormat="1">
      <c r="A130" s="13"/>
      <c r="B130" s="227"/>
      <c r="C130" s="228"/>
      <c r="D130" s="229" t="s">
        <v>130</v>
      </c>
      <c r="E130" s="230" t="s">
        <v>21</v>
      </c>
      <c r="F130" s="231" t="s">
        <v>155</v>
      </c>
      <c r="G130" s="228"/>
      <c r="H130" s="232">
        <v>6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130</v>
      </c>
      <c r="AU130" s="238" t="s">
        <v>80</v>
      </c>
      <c r="AV130" s="13" t="s">
        <v>82</v>
      </c>
      <c r="AW130" s="13" t="s">
        <v>34</v>
      </c>
      <c r="AX130" s="13" t="s">
        <v>73</v>
      </c>
      <c r="AY130" s="238" t="s">
        <v>120</v>
      </c>
    </row>
    <row r="131" s="14" customFormat="1">
      <c r="A131" s="14"/>
      <c r="B131" s="239"/>
      <c r="C131" s="240"/>
      <c r="D131" s="229" t="s">
        <v>130</v>
      </c>
      <c r="E131" s="241" t="s">
        <v>21</v>
      </c>
      <c r="F131" s="242" t="s">
        <v>199</v>
      </c>
      <c r="G131" s="240"/>
      <c r="H131" s="241" t="s">
        <v>21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130</v>
      </c>
      <c r="AU131" s="248" t="s">
        <v>80</v>
      </c>
      <c r="AV131" s="14" t="s">
        <v>80</v>
      </c>
      <c r="AW131" s="14" t="s">
        <v>34</v>
      </c>
      <c r="AX131" s="14" t="s">
        <v>73</v>
      </c>
      <c r="AY131" s="248" t="s">
        <v>120</v>
      </c>
    </row>
    <row r="132" s="13" customFormat="1">
      <c r="A132" s="13"/>
      <c r="B132" s="227"/>
      <c r="C132" s="228"/>
      <c r="D132" s="229" t="s">
        <v>130</v>
      </c>
      <c r="E132" s="230" t="s">
        <v>21</v>
      </c>
      <c r="F132" s="231" t="s">
        <v>155</v>
      </c>
      <c r="G132" s="228"/>
      <c r="H132" s="232">
        <v>6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130</v>
      </c>
      <c r="AU132" s="238" t="s">
        <v>80</v>
      </c>
      <c r="AV132" s="13" t="s">
        <v>82</v>
      </c>
      <c r="AW132" s="13" t="s">
        <v>34</v>
      </c>
      <c r="AX132" s="13" t="s">
        <v>73</v>
      </c>
      <c r="AY132" s="238" t="s">
        <v>120</v>
      </c>
    </row>
    <row r="133" s="14" customFormat="1">
      <c r="A133" s="14"/>
      <c r="B133" s="239"/>
      <c r="C133" s="240"/>
      <c r="D133" s="229" t="s">
        <v>130</v>
      </c>
      <c r="E133" s="241" t="s">
        <v>21</v>
      </c>
      <c r="F133" s="242" t="s">
        <v>200</v>
      </c>
      <c r="G133" s="240"/>
      <c r="H133" s="241" t="s">
        <v>21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130</v>
      </c>
      <c r="AU133" s="248" t="s">
        <v>80</v>
      </c>
      <c r="AV133" s="14" t="s">
        <v>80</v>
      </c>
      <c r="AW133" s="14" t="s">
        <v>34</v>
      </c>
      <c r="AX133" s="14" t="s">
        <v>73</v>
      </c>
      <c r="AY133" s="248" t="s">
        <v>120</v>
      </c>
    </row>
    <row r="134" s="15" customFormat="1">
      <c r="A134" s="15"/>
      <c r="B134" s="249"/>
      <c r="C134" s="250"/>
      <c r="D134" s="229" t="s">
        <v>130</v>
      </c>
      <c r="E134" s="251" t="s">
        <v>21</v>
      </c>
      <c r="F134" s="252" t="s">
        <v>134</v>
      </c>
      <c r="G134" s="250"/>
      <c r="H134" s="253">
        <v>12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9" t="s">
        <v>130</v>
      </c>
      <c r="AU134" s="259" t="s">
        <v>80</v>
      </c>
      <c r="AV134" s="15" t="s">
        <v>128</v>
      </c>
      <c r="AW134" s="15" t="s">
        <v>34</v>
      </c>
      <c r="AX134" s="15" t="s">
        <v>80</v>
      </c>
      <c r="AY134" s="259" t="s">
        <v>120</v>
      </c>
    </row>
    <row r="135" s="2" customFormat="1" ht="24.15" customHeight="1">
      <c r="A135" s="40"/>
      <c r="B135" s="41"/>
      <c r="C135" s="214" t="s">
        <v>201</v>
      </c>
      <c r="D135" s="214" t="s">
        <v>123</v>
      </c>
      <c r="E135" s="215" t="s">
        <v>202</v>
      </c>
      <c r="F135" s="216" t="s">
        <v>203</v>
      </c>
      <c r="G135" s="217" t="s">
        <v>126</v>
      </c>
      <c r="H135" s="218">
        <v>12</v>
      </c>
      <c r="I135" s="219"/>
      <c r="J135" s="220">
        <f>ROUND(I135*H135,2)</f>
        <v>0</v>
      </c>
      <c r="K135" s="216" t="s">
        <v>127</v>
      </c>
      <c r="L135" s="46"/>
      <c r="M135" s="221" t="s">
        <v>21</v>
      </c>
      <c r="N135" s="222" t="s">
        <v>44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128</v>
      </c>
      <c r="AT135" s="225" t="s">
        <v>123</v>
      </c>
      <c r="AU135" s="225" t="s">
        <v>80</v>
      </c>
      <c r="AY135" s="19" t="s">
        <v>120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80</v>
      </c>
      <c r="BK135" s="226">
        <f>ROUND(I135*H135,2)</f>
        <v>0</v>
      </c>
      <c r="BL135" s="19" t="s">
        <v>128</v>
      </c>
      <c r="BM135" s="225" t="s">
        <v>204</v>
      </c>
    </row>
    <row r="136" s="13" customFormat="1">
      <c r="A136" s="13"/>
      <c r="B136" s="227"/>
      <c r="C136" s="228"/>
      <c r="D136" s="229" t="s">
        <v>130</v>
      </c>
      <c r="E136" s="230" t="s">
        <v>21</v>
      </c>
      <c r="F136" s="231" t="s">
        <v>155</v>
      </c>
      <c r="G136" s="228"/>
      <c r="H136" s="232">
        <v>6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130</v>
      </c>
      <c r="AU136" s="238" t="s">
        <v>80</v>
      </c>
      <c r="AV136" s="13" t="s">
        <v>82</v>
      </c>
      <c r="AW136" s="13" t="s">
        <v>34</v>
      </c>
      <c r="AX136" s="13" t="s">
        <v>73</v>
      </c>
      <c r="AY136" s="238" t="s">
        <v>120</v>
      </c>
    </row>
    <row r="137" s="13" customFormat="1">
      <c r="A137" s="13"/>
      <c r="B137" s="227"/>
      <c r="C137" s="228"/>
      <c r="D137" s="229" t="s">
        <v>130</v>
      </c>
      <c r="E137" s="230" t="s">
        <v>21</v>
      </c>
      <c r="F137" s="231" t="s">
        <v>155</v>
      </c>
      <c r="G137" s="228"/>
      <c r="H137" s="232">
        <v>6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130</v>
      </c>
      <c r="AU137" s="238" t="s">
        <v>80</v>
      </c>
      <c r="AV137" s="13" t="s">
        <v>82</v>
      </c>
      <c r="AW137" s="13" t="s">
        <v>34</v>
      </c>
      <c r="AX137" s="13" t="s">
        <v>73</v>
      </c>
      <c r="AY137" s="238" t="s">
        <v>120</v>
      </c>
    </row>
    <row r="138" s="14" customFormat="1">
      <c r="A138" s="14"/>
      <c r="B138" s="239"/>
      <c r="C138" s="240"/>
      <c r="D138" s="229" t="s">
        <v>130</v>
      </c>
      <c r="E138" s="241" t="s">
        <v>21</v>
      </c>
      <c r="F138" s="242" t="s">
        <v>200</v>
      </c>
      <c r="G138" s="240"/>
      <c r="H138" s="241" t="s">
        <v>21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130</v>
      </c>
      <c r="AU138" s="248" t="s">
        <v>80</v>
      </c>
      <c r="AV138" s="14" t="s">
        <v>80</v>
      </c>
      <c r="AW138" s="14" t="s">
        <v>34</v>
      </c>
      <c r="AX138" s="14" t="s">
        <v>73</v>
      </c>
      <c r="AY138" s="248" t="s">
        <v>120</v>
      </c>
    </row>
    <row r="139" s="15" customFormat="1">
      <c r="A139" s="15"/>
      <c r="B139" s="249"/>
      <c r="C139" s="250"/>
      <c r="D139" s="229" t="s">
        <v>130</v>
      </c>
      <c r="E139" s="251" t="s">
        <v>21</v>
      </c>
      <c r="F139" s="252" t="s">
        <v>134</v>
      </c>
      <c r="G139" s="250"/>
      <c r="H139" s="253">
        <v>12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130</v>
      </c>
      <c r="AU139" s="259" t="s">
        <v>80</v>
      </c>
      <c r="AV139" s="15" t="s">
        <v>128</v>
      </c>
      <c r="AW139" s="15" t="s">
        <v>34</v>
      </c>
      <c r="AX139" s="15" t="s">
        <v>80</v>
      </c>
      <c r="AY139" s="259" t="s">
        <v>120</v>
      </c>
    </row>
    <row r="140" s="2" customFormat="1" ht="16.5" customHeight="1">
      <c r="A140" s="40"/>
      <c r="B140" s="41"/>
      <c r="C140" s="214" t="s">
        <v>205</v>
      </c>
      <c r="D140" s="214" t="s">
        <v>123</v>
      </c>
      <c r="E140" s="215" t="s">
        <v>206</v>
      </c>
      <c r="F140" s="216" t="s">
        <v>207</v>
      </c>
      <c r="G140" s="217" t="s">
        <v>126</v>
      </c>
      <c r="H140" s="218">
        <v>24</v>
      </c>
      <c r="I140" s="219"/>
      <c r="J140" s="220">
        <f>ROUND(I140*H140,2)</f>
        <v>0</v>
      </c>
      <c r="K140" s="216" t="s">
        <v>127</v>
      </c>
      <c r="L140" s="46"/>
      <c r="M140" s="221" t="s">
        <v>21</v>
      </c>
      <c r="N140" s="222" t="s">
        <v>44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128</v>
      </c>
      <c r="AT140" s="225" t="s">
        <v>123</v>
      </c>
      <c r="AU140" s="225" t="s">
        <v>80</v>
      </c>
      <c r="AY140" s="19" t="s">
        <v>120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80</v>
      </c>
      <c r="BK140" s="226">
        <f>ROUND(I140*H140,2)</f>
        <v>0</v>
      </c>
      <c r="BL140" s="19" t="s">
        <v>128</v>
      </c>
      <c r="BM140" s="225" t="s">
        <v>208</v>
      </c>
    </row>
    <row r="141" s="2" customFormat="1" ht="16.5" customHeight="1">
      <c r="A141" s="40"/>
      <c r="B141" s="41"/>
      <c r="C141" s="214" t="s">
        <v>209</v>
      </c>
      <c r="D141" s="214" t="s">
        <v>123</v>
      </c>
      <c r="E141" s="215" t="s">
        <v>210</v>
      </c>
      <c r="F141" s="216" t="s">
        <v>211</v>
      </c>
      <c r="G141" s="217" t="s">
        <v>126</v>
      </c>
      <c r="H141" s="218">
        <v>24</v>
      </c>
      <c r="I141" s="219"/>
      <c r="J141" s="220">
        <f>ROUND(I141*H141,2)</f>
        <v>0</v>
      </c>
      <c r="K141" s="216" t="s">
        <v>127</v>
      </c>
      <c r="L141" s="46"/>
      <c r="M141" s="221" t="s">
        <v>21</v>
      </c>
      <c r="N141" s="222" t="s">
        <v>44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128</v>
      </c>
      <c r="AT141" s="225" t="s">
        <v>123</v>
      </c>
      <c r="AU141" s="225" t="s">
        <v>80</v>
      </c>
      <c r="AY141" s="19" t="s">
        <v>120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80</v>
      </c>
      <c r="BK141" s="226">
        <f>ROUND(I141*H141,2)</f>
        <v>0</v>
      </c>
      <c r="BL141" s="19" t="s">
        <v>128</v>
      </c>
      <c r="BM141" s="225" t="s">
        <v>212</v>
      </c>
    </row>
    <row r="142" s="2" customFormat="1" ht="16.5" customHeight="1">
      <c r="A142" s="40"/>
      <c r="B142" s="41"/>
      <c r="C142" s="214" t="s">
        <v>213</v>
      </c>
      <c r="D142" s="214" t="s">
        <v>123</v>
      </c>
      <c r="E142" s="215" t="s">
        <v>214</v>
      </c>
      <c r="F142" s="216" t="s">
        <v>215</v>
      </c>
      <c r="G142" s="217" t="s">
        <v>126</v>
      </c>
      <c r="H142" s="218">
        <v>28</v>
      </c>
      <c r="I142" s="219"/>
      <c r="J142" s="220">
        <f>ROUND(I142*H142,2)</f>
        <v>0</v>
      </c>
      <c r="K142" s="216" t="s">
        <v>127</v>
      </c>
      <c r="L142" s="46"/>
      <c r="M142" s="221" t="s">
        <v>21</v>
      </c>
      <c r="N142" s="222" t="s">
        <v>44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128</v>
      </c>
      <c r="AT142" s="225" t="s">
        <v>123</v>
      </c>
      <c r="AU142" s="225" t="s">
        <v>80</v>
      </c>
      <c r="AY142" s="19" t="s">
        <v>120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80</v>
      </c>
      <c r="BK142" s="226">
        <f>ROUND(I142*H142,2)</f>
        <v>0</v>
      </c>
      <c r="BL142" s="19" t="s">
        <v>128</v>
      </c>
      <c r="BM142" s="225" t="s">
        <v>216</v>
      </c>
    </row>
    <row r="143" s="13" customFormat="1">
      <c r="A143" s="13"/>
      <c r="B143" s="227"/>
      <c r="C143" s="228"/>
      <c r="D143" s="229" t="s">
        <v>130</v>
      </c>
      <c r="E143" s="230" t="s">
        <v>21</v>
      </c>
      <c r="F143" s="231" t="s">
        <v>192</v>
      </c>
      <c r="G143" s="228"/>
      <c r="H143" s="232">
        <v>14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130</v>
      </c>
      <c r="AU143" s="238" t="s">
        <v>80</v>
      </c>
      <c r="AV143" s="13" t="s">
        <v>82</v>
      </c>
      <c r="AW143" s="13" t="s">
        <v>34</v>
      </c>
      <c r="AX143" s="13" t="s">
        <v>73</v>
      </c>
      <c r="AY143" s="238" t="s">
        <v>120</v>
      </c>
    </row>
    <row r="144" s="14" customFormat="1">
      <c r="A144" s="14"/>
      <c r="B144" s="239"/>
      <c r="C144" s="240"/>
      <c r="D144" s="229" t="s">
        <v>130</v>
      </c>
      <c r="E144" s="241" t="s">
        <v>21</v>
      </c>
      <c r="F144" s="242" t="s">
        <v>217</v>
      </c>
      <c r="G144" s="240"/>
      <c r="H144" s="241" t="s">
        <v>21</v>
      </c>
      <c r="I144" s="243"/>
      <c r="J144" s="240"/>
      <c r="K144" s="240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130</v>
      </c>
      <c r="AU144" s="248" t="s">
        <v>80</v>
      </c>
      <c r="AV144" s="14" t="s">
        <v>80</v>
      </c>
      <c r="AW144" s="14" t="s">
        <v>34</v>
      </c>
      <c r="AX144" s="14" t="s">
        <v>73</v>
      </c>
      <c r="AY144" s="248" t="s">
        <v>120</v>
      </c>
    </row>
    <row r="145" s="13" customFormat="1">
      <c r="A145" s="13"/>
      <c r="B145" s="227"/>
      <c r="C145" s="228"/>
      <c r="D145" s="229" t="s">
        <v>130</v>
      </c>
      <c r="E145" s="230" t="s">
        <v>21</v>
      </c>
      <c r="F145" s="231" t="s">
        <v>192</v>
      </c>
      <c r="G145" s="228"/>
      <c r="H145" s="232">
        <v>14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130</v>
      </c>
      <c r="AU145" s="238" t="s">
        <v>80</v>
      </c>
      <c r="AV145" s="13" t="s">
        <v>82</v>
      </c>
      <c r="AW145" s="13" t="s">
        <v>34</v>
      </c>
      <c r="AX145" s="13" t="s">
        <v>73</v>
      </c>
      <c r="AY145" s="238" t="s">
        <v>120</v>
      </c>
    </row>
    <row r="146" s="14" customFormat="1">
      <c r="A146" s="14"/>
      <c r="B146" s="239"/>
      <c r="C146" s="240"/>
      <c r="D146" s="229" t="s">
        <v>130</v>
      </c>
      <c r="E146" s="241" t="s">
        <v>21</v>
      </c>
      <c r="F146" s="242" t="s">
        <v>200</v>
      </c>
      <c r="G146" s="240"/>
      <c r="H146" s="241" t="s">
        <v>21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130</v>
      </c>
      <c r="AU146" s="248" t="s">
        <v>80</v>
      </c>
      <c r="AV146" s="14" t="s">
        <v>80</v>
      </c>
      <c r="AW146" s="14" t="s">
        <v>34</v>
      </c>
      <c r="AX146" s="14" t="s">
        <v>73</v>
      </c>
      <c r="AY146" s="248" t="s">
        <v>120</v>
      </c>
    </row>
    <row r="147" s="15" customFormat="1">
      <c r="A147" s="15"/>
      <c r="B147" s="249"/>
      <c r="C147" s="250"/>
      <c r="D147" s="229" t="s">
        <v>130</v>
      </c>
      <c r="E147" s="251" t="s">
        <v>21</v>
      </c>
      <c r="F147" s="252" t="s">
        <v>134</v>
      </c>
      <c r="G147" s="250"/>
      <c r="H147" s="253">
        <v>28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9" t="s">
        <v>130</v>
      </c>
      <c r="AU147" s="259" t="s">
        <v>80</v>
      </c>
      <c r="AV147" s="15" t="s">
        <v>128</v>
      </c>
      <c r="AW147" s="15" t="s">
        <v>34</v>
      </c>
      <c r="AX147" s="15" t="s">
        <v>80</v>
      </c>
      <c r="AY147" s="259" t="s">
        <v>120</v>
      </c>
    </row>
    <row r="148" s="2" customFormat="1" ht="33" customHeight="1">
      <c r="A148" s="40"/>
      <c r="B148" s="41"/>
      <c r="C148" s="214" t="s">
        <v>218</v>
      </c>
      <c r="D148" s="214" t="s">
        <v>123</v>
      </c>
      <c r="E148" s="215" t="s">
        <v>219</v>
      </c>
      <c r="F148" s="216" t="s">
        <v>220</v>
      </c>
      <c r="G148" s="217" t="s">
        <v>126</v>
      </c>
      <c r="H148" s="218">
        <v>28</v>
      </c>
      <c r="I148" s="219"/>
      <c r="J148" s="220">
        <f>ROUND(I148*H148,2)</f>
        <v>0</v>
      </c>
      <c r="K148" s="216" t="s">
        <v>127</v>
      </c>
      <c r="L148" s="46"/>
      <c r="M148" s="221" t="s">
        <v>21</v>
      </c>
      <c r="N148" s="222" t="s">
        <v>44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128</v>
      </c>
      <c r="AT148" s="225" t="s">
        <v>123</v>
      </c>
      <c r="AU148" s="225" t="s">
        <v>80</v>
      </c>
      <c r="AY148" s="19" t="s">
        <v>120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80</v>
      </c>
      <c r="BK148" s="226">
        <f>ROUND(I148*H148,2)</f>
        <v>0</v>
      </c>
      <c r="BL148" s="19" t="s">
        <v>128</v>
      </c>
      <c r="BM148" s="225" t="s">
        <v>221</v>
      </c>
    </row>
    <row r="149" s="13" customFormat="1">
      <c r="A149" s="13"/>
      <c r="B149" s="227"/>
      <c r="C149" s="228"/>
      <c r="D149" s="229" t="s">
        <v>130</v>
      </c>
      <c r="E149" s="230" t="s">
        <v>21</v>
      </c>
      <c r="F149" s="231" t="s">
        <v>192</v>
      </c>
      <c r="G149" s="228"/>
      <c r="H149" s="232">
        <v>14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130</v>
      </c>
      <c r="AU149" s="238" t="s">
        <v>80</v>
      </c>
      <c r="AV149" s="13" t="s">
        <v>82</v>
      </c>
      <c r="AW149" s="13" t="s">
        <v>34</v>
      </c>
      <c r="AX149" s="13" t="s">
        <v>73</v>
      </c>
      <c r="AY149" s="238" t="s">
        <v>120</v>
      </c>
    </row>
    <row r="150" s="14" customFormat="1">
      <c r="A150" s="14"/>
      <c r="B150" s="239"/>
      <c r="C150" s="240"/>
      <c r="D150" s="229" t="s">
        <v>130</v>
      </c>
      <c r="E150" s="241" t="s">
        <v>21</v>
      </c>
      <c r="F150" s="242" t="s">
        <v>217</v>
      </c>
      <c r="G150" s="240"/>
      <c r="H150" s="241" t="s">
        <v>21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130</v>
      </c>
      <c r="AU150" s="248" t="s">
        <v>80</v>
      </c>
      <c r="AV150" s="14" t="s">
        <v>80</v>
      </c>
      <c r="AW150" s="14" t="s">
        <v>34</v>
      </c>
      <c r="AX150" s="14" t="s">
        <v>73</v>
      </c>
      <c r="AY150" s="248" t="s">
        <v>120</v>
      </c>
    </row>
    <row r="151" s="13" customFormat="1">
      <c r="A151" s="13"/>
      <c r="B151" s="227"/>
      <c r="C151" s="228"/>
      <c r="D151" s="229" t="s">
        <v>130</v>
      </c>
      <c r="E151" s="230" t="s">
        <v>21</v>
      </c>
      <c r="F151" s="231" t="s">
        <v>192</v>
      </c>
      <c r="G151" s="228"/>
      <c r="H151" s="232">
        <v>14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130</v>
      </c>
      <c r="AU151" s="238" t="s">
        <v>80</v>
      </c>
      <c r="AV151" s="13" t="s">
        <v>82</v>
      </c>
      <c r="AW151" s="13" t="s">
        <v>34</v>
      </c>
      <c r="AX151" s="13" t="s">
        <v>73</v>
      </c>
      <c r="AY151" s="238" t="s">
        <v>120</v>
      </c>
    </row>
    <row r="152" s="14" customFormat="1">
      <c r="A152" s="14"/>
      <c r="B152" s="239"/>
      <c r="C152" s="240"/>
      <c r="D152" s="229" t="s">
        <v>130</v>
      </c>
      <c r="E152" s="241" t="s">
        <v>21</v>
      </c>
      <c r="F152" s="242" t="s">
        <v>200</v>
      </c>
      <c r="G152" s="240"/>
      <c r="H152" s="241" t="s">
        <v>21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130</v>
      </c>
      <c r="AU152" s="248" t="s">
        <v>80</v>
      </c>
      <c r="AV152" s="14" t="s">
        <v>80</v>
      </c>
      <c r="AW152" s="14" t="s">
        <v>34</v>
      </c>
      <c r="AX152" s="14" t="s">
        <v>73</v>
      </c>
      <c r="AY152" s="248" t="s">
        <v>120</v>
      </c>
    </row>
    <row r="153" s="15" customFormat="1">
      <c r="A153" s="15"/>
      <c r="B153" s="249"/>
      <c r="C153" s="250"/>
      <c r="D153" s="229" t="s">
        <v>130</v>
      </c>
      <c r="E153" s="251" t="s">
        <v>21</v>
      </c>
      <c r="F153" s="252" t="s">
        <v>134</v>
      </c>
      <c r="G153" s="250"/>
      <c r="H153" s="253">
        <v>28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9" t="s">
        <v>130</v>
      </c>
      <c r="AU153" s="259" t="s">
        <v>80</v>
      </c>
      <c r="AV153" s="15" t="s">
        <v>128</v>
      </c>
      <c r="AW153" s="15" t="s">
        <v>34</v>
      </c>
      <c r="AX153" s="15" t="s">
        <v>80</v>
      </c>
      <c r="AY153" s="259" t="s">
        <v>120</v>
      </c>
    </row>
    <row r="154" s="2" customFormat="1" ht="37.8" customHeight="1">
      <c r="A154" s="40"/>
      <c r="B154" s="41"/>
      <c r="C154" s="214" t="s">
        <v>7</v>
      </c>
      <c r="D154" s="214" t="s">
        <v>123</v>
      </c>
      <c r="E154" s="215" t="s">
        <v>222</v>
      </c>
      <c r="F154" s="216" t="s">
        <v>223</v>
      </c>
      <c r="G154" s="217" t="s">
        <v>126</v>
      </c>
      <c r="H154" s="218">
        <v>4</v>
      </c>
      <c r="I154" s="219"/>
      <c r="J154" s="220">
        <f>ROUND(I154*H154,2)</f>
        <v>0</v>
      </c>
      <c r="K154" s="216" t="s">
        <v>127</v>
      </c>
      <c r="L154" s="46"/>
      <c r="M154" s="221" t="s">
        <v>21</v>
      </c>
      <c r="N154" s="222" t="s">
        <v>44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128</v>
      </c>
      <c r="AT154" s="225" t="s">
        <v>123</v>
      </c>
      <c r="AU154" s="225" t="s">
        <v>80</v>
      </c>
      <c r="AY154" s="19" t="s">
        <v>120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80</v>
      </c>
      <c r="BK154" s="226">
        <f>ROUND(I154*H154,2)</f>
        <v>0</v>
      </c>
      <c r="BL154" s="19" t="s">
        <v>128</v>
      </c>
      <c r="BM154" s="225" t="s">
        <v>224</v>
      </c>
    </row>
    <row r="155" s="13" customFormat="1">
      <c r="A155" s="13"/>
      <c r="B155" s="227"/>
      <c r="C155" s="228"/>
      <c r="D155" s="229" t="s">
        <v>130</v>
      </c>
      <c r="E155" s="230" t="s">
        <v>21</v>
      </c>
      <c r="F155" s="231" t="s">
        <v>128</v>
      </c>
      <c r="G155" s="228"/>
      <c r="H155" s="232">
        <v>4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130</v>
      </c>
      <c r="AU155" s="238" t="s">
        <v>80</v>
      </c>
      <c r="AV155" s="13" t="s">
        <v>82</v>
      </c>
      <c r="AW155" s="13" t="s">
        <v>34</v>
      </c>
      <c r="AX155" s="13" t="s">
        <v>73</v>
      </c>
      <c r="AY155" s="238" t="s">
        <v>120</v>
      </c>
    </row>
    <row r="156" s="14" customFormat="1">
      <c r="A156" s="14"/>
      <c r="B156" s="239"/>
      <c r="C156" s="240"/>
      <c r="D156" s="229" t="s">
        <v>130</v>
      </c>
      <c r="E156" s="241" t="s">
        <v>21</v>
      </c>
      <c r="F156" s="242" t="s">
        <v>225</v>
      </c>
      <c r="G156" s="240"/>
      <c r="H156" s="241" t="s">
        <v>21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130</v>
      </c>
      <c r="AU156" s="248" t="s">
        <v>80</v>
      </c>
      <c r="AV156" s="14" t="s">
        <v>80</v>
      </c>
      <c r="AW156" s="14" t="s">
        <v>34</v>
      </c>
      <c r="AX156" s="14" t="s">
        <v>73</v>
      </c>
      <c r="AY156" s="248" t="s">
        <v>120</v>
      </c>
    </row>
    <row r="157" s="15" customFormat="1">
      <c r="A157" s="15"/>
      <c r="B157" s="249"/>
      <c r="C157" s="250"/>
      <c r="D157" s="229" t="s">
        <v>130</v>
      </c>
      <c r="E157" s="251" t="s">
        <v>21</v>
      </c>
      <c r="F157" s="252" t="s">
        <v>134</v>
      </c>
      <c r="G157" s="250"/>
      <c r="H157" s="253">
        <v>4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130</v>
      </c>
      <c r="AU157" s="259" t="s">
        <v>80</v>
      </c>
      <c r="AV157" s="15" t="s">
        <v>128</v>
      </c>
      <c r="AW157" s="15" t="s">
        <v>34</v>
      </c>
      <c r="AX157" s="15" t="s">
        <v>80</v>
      </c>
      <c r="AY157" s="259" t="s">
        <v>120</v>
      </c>
    </row>
    <row r="158" s="2" customFormat="1" ht="44.25" customHeight="1">
      <c r="A158" s="40"/>
      <c r="B158" s="41"/>
      <c r="C158" s="214" t="s">
        <v>226</v>
      </c>
      <c r="D158" s="214" t="s">
        <v>123</v>
      </c>
      <c r="E158" s="215" t="s">
        <v>227</v>
      </c>
      <c r="F158" s="216" t="s">
        <v>228</v>
      </c>
      <c r="G158" s="217" t="s">
        <v>126</v>
      </c>
      <c r="H158" s="218">
        <v>4</v>
      </c>
      <c r="I158" s="219"/>
      <c r="J158" s="220">
        <f>ROUND(I158*H158,2)</f>
        <v>0</v>
      </c>
      <c r="K158" s="216" t="s">
        <v>127</v>
      </c>
      <c r="L158" s="46"/>
      <c r="M158" s="221" t="s">
        <v>21</v>
      </c>
      <c r="N158" s="222" t="s">
        <v>44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128</v>
      </c>
      <c r="AT158" s="225" t="s">
        <v>123</v>
      </c>
      <c r="AU158" s="225" t="s">
        <v>80</v>
      </c>
      <c r="AY158" s="19" t="s">
        <v>120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80</v>
      </c>
      <c r="BK158" s="226">
        <f>ROUND(I158*H158,2)</f>
        <v>0</v>
      </c>
      <c r="BL158" s="19" t="s">
        <v>128</v>
      </c>
      <c r="BM158" s="225" t="s">
        <v>229</v>
      </c>
    </row>
    <row r="159" s="2" customFormat="1" ht="24.15" customHeight="1">
      <c r="A159" s="40"/>
      <c r="B159" s="41"/>
      <c r="C159" s="214" t="s">
        <v>230</v>
      </c>
      <c r="D159" s="214" t="s">
        <v>123</v>
      </c>
      <c r="E159" s="215" t="s">
        <v>231</v>
      </c>
      <c r="F159" s="216" t="s">
        <v>232</v>
      </c>
      <c r="G159" s="217" t="s">
        <v>126</v>
      </c>
      <c r="H159" s="218">
        <v>4</v>
      </c>
      <c r="I159" s="219"/>
      <c r="J159" s="220">
        <f>ROUND(I159*H159,2)</f>
        <v>0</v>
      </c>
      <c r="K159" s="216" t="s">
        <v>127</v>
      </c>
      <c r="L159" s="46"/>
      <c r="M159" s="221" t="s">
        <v>21</v>
      </c>
      <c r="N159" s="222" t="s">
        <v>44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128</v>
      </c>
      <c r="AT159" s="225" t="s">
        <v>123</v>
      </c>
      <c r="AU159" s="225" t="s">
        <v>80</v>
      </c>
      <c r="AY159" s="19" t="s">
        <v>120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80</v>
      </c>
      <c r="BK159" s="226">
        <f>ROUND(I159*H159,2)</f>
        <v>0</v>
      </c>
      <c r="BL159" s="19" t="s">
        <v>128</v>
      </c>
      <c r="BM159" s="225" t="s">
        <v>233</v>
      </c>
    </row>
    <row r="160" s="2" customFormat="1" ht="90" customHeight="1">
      <c r="A160" s="40"/>
      <c r="B160" s="41"/>
      <c r="C160" s="214" t="s">
        <v>234</v>
      </c>
      <c r="D160" s="214" t="s">
        <v>123</v>
      </c>
      <c r="E160" s="215" t="s">
        <v>235</v>
      </c>
      <c r="F160" s="216" t="s">
        <v>236</v>
      </c>
      <c r="G160" s="217" t="s">
        <v>126</v>
      </c>
      <c r="H160" s="218">
        <v>4</v>
      </c>
      <c r="I160" s="219"/>
      <c r="J160" s="220">
        <f>ROUND(I160*H160,2)</f>
        <v>0</v>
      </c>
      <c r="K160" s="216" t="s">
        <v>127</v>
      </c>
      <c r="L160" s="46"/>
      <c r="M160" s="221" t="s">
        <v>21</v>
      </c>
      <c r="N160" s="222" t="s">
        <v>44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128</v>
      </c>
      <c r="AT160" s="225" t="s">
        <v>123</v>
      </c>
      <c r="AU160" s="225" t="s">
        <v>80</v>
      </c>
      <c r="AY160" s="19" t="s">
        <v>120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80</v>
      </c>
      <c r="BK160" s="226">
        <f>ROUND(I160*H160,2)</f>
        <v>0</v>
      </c>
      <c r="BL160" s="19" t="s">
        <v>128</v>
      </c>
      <c r="BM160" s="225" t="s">
        <v>237</v>
      </c>
    </row>
    <row r="161" s="2" customFormat="1" ht="24.15" customHeight="1">
      <c r="A161" s="40"/>
      <c r="B161" s="41"/>
      <c r="C161" s="214" t="s">
        <v>238</v>
      </c>
      <c r="D161" s="214" t="s">
        <v>123</v>
      </c>
      <c r="E161" s="215" t="s">
        <v>239</v>
      </c>
      <c r="F161" s="216" t="s">
        <v>240</v>
      </c>
      <c r="G161" s="217" t="s">
        <v>126</v>
      </c>
      <c r="H161" s="218">
        <v>3</v>
      </c>
      <c r="I161" s="219"/>
      <c r="J161" s="220">
        <f>ROUND(I161*H161,2)</f>
        <v>0</v>
      </c>
      <c r="K161" s="216" t="s">
        <v>127</v>
      </c>
      <c r="L161" s="46"/>
      <c r="M161" s="221" t="s">
        <v>21</v>
      </c>
      <c r="N161" s="222" t="s">
        <v>44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128</v>
      </c>
      <c r="AT161" s="225" t="s">
        <v>123</v>
      </c>
      <c r="AU161" s="225" t="s">
        <v>80</v>
      </c>
      <c r="AY161" s="19" t="s">
        <v>120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80</v>
      </c>
      <c r="BK161" s="226">
        <f>ROUND(I161*H161,2)</f>
        <v>0</v>
      </c>
      <c r="BL161" s="19" t="s">
        <v>128</v>
      </c>
      <c r="BM161" s="225" t="s">
        <v>241</v>
      </c>
    </row>
    <row r="162" s="13" customFormat="1">
      <c r="A162" s="13"/>
      <c r="B162" s="227"/>
      <c r="C162" s="228"/>
      <c r="D162" s="229" t="s">
        <v>130</v>
      </c>
      <c r="E162" s="230" t="s">
        <v>21</v>
      </c>
      <c r="F162" s="231" t="s">
        <v>139</v>
      </c>
      <c r="G162" s="228"/>
      <c r="H162" s="232">
        <v>3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130</v>
      </c>
      <c r="AU162" s="238" t="s">
        <v>80</v>
      </c>
      <c r="AV162" s="13" t="s">
        <v>82</v>
      </c>
      <c r="AW162" s="13" t="s">
        <v>34</v>
      </c>
      <c r="AX162" s="13" t="s">
        <v>73</v>
      </c>
      <c r="AY162" s="238" t="s">
        <v>120</v>
      </c>
    </row>
    <row r="163" s="14" customFormat="1">
      <c r="A163" s="14"/>
      <c r="B163" s="239"/>
      <c r="C163" s="240"/>
      <c r="D163" s="229" t="s">
        <v>130</v>
      </c>
      <c r="E163" s="241" t="s">
        <v>21</v>
      </c>
      <c r="F163" s="242" t="s">
        <v>242</v>
      </c>
      <c r="G163" s="240"/>
      <c r="H163" s="241" t="s">
        <v>21</v>
      </c>
      <c r="I163" s="243"/>
      <c r="J163" s="240"/>
      <c r="K163" s="240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130</v>
      </c>
      <c r="AU163" s="248" t="s">
        <v>80</v>
      </c>
      <c r="AV163" s="14" t="s">
        <v>80</v>
      </c>
      <c r="AW163" s="14" t="s">
        <v>34</v>
      </c>
      <c r="AX163" s="14" t="s">
        <v>73</v>
      </c>
      <c r="AY163" s="248" t="s">
        <v>120</v>
      </c>
    </row>
    <row r="164" s="15" customFormat="1">
      <c r="A164" s="15"/>
      <c r="B164" s="249"/>
      <c r="C164" s="250"/>
      <c r="D164" s="229" t="s">
        <v>130</v>
      </c>
      <c r="E164" s="251" t="s">
        <v>21</v>
      </c>
      <c r="F164" s="252" t="s">
        <v>134</v>
      </c>
      <c r="G164" s="250"/>
      <c r="H164" s="253">
        <v>3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9" t="s">
        <v>130</v>
      </c>
      <c r="AU164" s="259" t="s">
        <v>80</v>
      </c>
      <c r="AV164" s="15" t="s">
        <v>128</v>
      </c>
      <c r="AW164" s="15" t="s">
        <v>34</v>
      </c>
      <c r="AX164" s="15" t="s">
        <v>80</v>
      </c>
      <c r="AY164" s="259" t="s">
        <v>120</v>
      </c>
    </row>
    <row r="165" s="2" customFormat="1" ht="62.7" customHeight="1">
      <c r="A165" s="40"/>
      <c r="B165" s="41"/>
      <c r="C165" s="214" t="s">
        <v>243</v>
      </c>
      <c r="D165" s="214" t="s">
        <v>123</v>
      </c>
      <c r="E165" s="215" t="s">
        <v>244</v>
      </c>
      <c r="F165" s="216" t="s">
        <v>245</v>
      </c>
      <c r="G165" s="217" t="s">
        <v>126</v>
      </c>
      <c r="H165" s="218">
        <v>3</v>
      </c>
      <c r="I165" s="219"/>
      <c r="J165" s="220">
        <f>ROUND(I165*H165,2)</f>
        <v>0</v>
      </c>
      <c r="K165" s="216" t="s">
        <v>127</v>
      </c>
      <c r="L165" s="46"/>
      <c r="M165" s="221" t="s">
        <v>21</v>
      </c>
      <c r="N165" s="222" t="s">
        <v>44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128</v>
      </c>
      <c r="AT165" s="225" t="s">
        <v>123</v>
      </c>
      <c r="AU165" s="225" t="s">
        <v>80</v>
      </c>
      <c r="AY165" s="19" t="s">
        <v>120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80</v>
      </c>
      <c r="BK165" s="226">
        <f>ROUND(I165*H165,2)</f>
        <v>0</v>
      </c>
      <c r="BL165" s="19" t="s">
        <v>128</v>
      </c>
      <c r="BM165" s="225" t="s">
        <v>246</v>
      </c>
    </row>
    <row r="166" s="2" customFormat="1" ht="24.15" customHeight="1">
      <c r="A166" s="40"/>
      <c r="B166" s="41"/>
      <c r="C166" s="214" t="s">
        <v>247</v>
      </c>
      <c r="D166" s="214" t="s">
        <v>123</v>
      </c>
      <c r="E166" s="215" t="s">
        <v>248</v>
      </c>
      <c r="F166" s="216" t="s">
        <v>249</v>
      </c>
      <c r="G166" s="217" t="s">
        <v>126</v>
      </c>
      <c r="H166" s="218">
        <v>5</v>
      </c>
      <c r="I166" s="219"/>
      <c r="J166" s="220">
        <f>ROUND(I166*H166,2)</f>
        <v>0</v>
      </c>
      <c r="K166" s="216" t="s">
        <v>127</v>
      </c>
      <c r="L166" s="46"/>
      <c r="M166" s="221" t="s">
        <v>21</v>
      </c>
      <c r="N166" s="222" t="s">
        <v>44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128</v>
      </c>
      <c r="AT166" s="225" t="s">
        <v>123</v>
      </c>
      <c r="AU166" s="225" t="s">
        <v>80</v>
      </c>
      <c r="AY166" s="19" t="s">
        <v>120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80</v>
      </c>
      <c r="BK166" s="226">
        <f>ROUND(I166*H166,2)</f>
        <v>0</v>
      </c>
      <c r="BL166" s="19" t="s">
        <v>128</v>
      </c>
      <c r="BM166" s="225" t="s">
        <v>250</v>
      </c>
    </row>
    <row r="167" s="13" customFormat="1">
      <c r="A167" s="13"/>
      <c r="B167" s="227"/>
      <c r="C167" s="228"/>
      <c r="D167" s="229" t="s">
        <v>130</v>
      </c>
      <c r="E167" s="230" t="s">
        <v>21</v>
      </c>
      <c r="F167" s="231" t="s">
        <v>80</v>
      </c>
      <c r="G167" s="228"/>
      <c r="H167" s="232">
        <v>1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130</v>
      </c>
      <c r="AU167" s="238" t="s">
        <v>80</v>
      </c>
      <c r="AV167" s="13" t="s">
        <v>82</v>
      </c>
      <c r="AW167" s="13" t="s">
        <v>34</v>
      </c>
      <c r="AX167" s="13" t="s">
        <v>73</v>
      </c>
      <c r="AY167" s="238" t="s">
        <v>120</v>
      </c>
    </row>
    <row r="168" s="14" customFormat="1">
      <c r="A168" s="14"/>
      <c r="B168" s="239"/>
      <c r="C168" s="240"/>
      <c r="D168" s="229" t="s">
        <v>130</v>
      </c>
      <c r="E168" s="241" t="s">
        <v>21</v>
      </c>
      <c r="F168" s="242" t="s">
        <v>251</v>
      </c>
      <c r="G168" s="240"/>
      <c r="H168" s="241" t="s">
        <v>21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130</v>
      </c>
      <c r="AU168" s="248" t="s">
        <v>80</v>
      </c>
      <c r="AV168" s="14" t="s">
        <v>80</v>
      </c>
      <c r="AW168" s="14" t="s">
        <v>34</v>
      </c>
      <c r="AX168" s="14" t="s">
        <v>73</v>
      </c>
      <c r="AY168" s="248" t="s">
        <v>120</v>
      </c>
    </row>
    <row r="169" s="13" customFormat="1">
      <c r="A169" s="13"/>
      <c r="B169" s="227"/>
      <c r="C169" s="228"/>
      <c r="D169" s="229" t="s">
        <v>130</v>
      </c>
      <c r="E169" s="230" t="s">
        <v>21</v>
      </c>
      <c r="F169" s="231" t="s">
        <v>128</v>
      </c>
      <c r="G169" s="228"/>
      <c r="H169" s="232">
        <v>4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130</v>
      </c>
      <c r="AU169" s="238" t="s">
        <v>80</v>
      </c>
      <c r="AV169" s="13" t="s">
        <v>82</v>
      </c>
      <c r="AW169" s="13" t="s">
        <v>34</v>
      </c>
      <c r="AX169" s="13" t="s">
        <v>73</v>
      </c>
      <c r="AY169" s="238" t="s">
        <v>120</v>
      </c>
    </row>
    <row r="170" s="14" customFormat="1">
      <c r="A170" s="14"/>
      <c r="B170" s="239"/>
      <c r="C170" s="240"/>
      <c r="D170" s="229" t="s">
        <v>130</v>
      </c>
      <c r="E170" s="241" t="s">
        <v>21</v>
      </c>
      <c r="F170" s="242" t="s">
        <v>252</v>
      </c>
      <c r="G170" s="240"/>
      <c r="H170" s="241" t="s">
        <v>21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130</v>
      </c>
      <c r="AU170" s="248" t="s">
        <v>80</v>
      </c>
      <c r="AV170" s="14" t="s">
        <v>80</v>
      </c>
      <c r="AW170" s="14" t="s">
        <v>34</v>
      </c>
      <c r="AX170" s="14" t="s">
        <v>73</v>
      </c>
      <c r="AY170" s="248" t="s">
        <v>120</v>
      </c>
    </row>
    <row r="171" s="15" customFormat="1">
      <c r="A171" s="15"/>
      <c r="B171" s="249"/>
      <c r="C171" s="250"/>
      <c r="D171" s="229" t="s">
        <v>130</v>
      </c>
      <c r="E171" s="251" t="s">
        <v>21</v>
      </c>
      <c r="F171" s="252" t="s">
        <v>134</v>
      </c>
      <c r="G171" s="250"/>
      <c r="H171" s="253">
        <v>5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9" t="s">
        <v>130</v>
      </c>
      <c r="AU171" s="259" t="s">
        <v>80</v>
      </c>
      <c r="AV171" s="15" t="s">
        <v>128</v>
      </c>
      <c r="AW171" s="15" t="s">
        <v>34</v>
      </c>
      <c r="AX171" s="15" t="s">
        <v>80</v>
      </c>
      <c r="AY171" s="259" t="s">
        <v>120</v>
      </c>
    </row>
    <row r="172" s="2" customFormat="1" ht="62.7" customHeight="1">
      <c r="A172" s="40"/>
      <c r="B172" s="41"/>
      <c r="C172" s="214" t="s">
        <v>253</v>
      </c>
      <c r="D172" s="214" t="s">
        <v>123</v>
      </c>
      <c r="E172" s="215" t="s">
        <v>254</v>
      </c>
      <c r="F172" s="216" t="s">
        <v>255</v>
      </c>
      <c r="G172" s="217" t="s">
        <v>126</v>
      </c>
      <c r="H172" s="218">
        <v>1</v>
      </c>
      <c r="I172" s="219"/>
      <c r="J172" s="220">
        <f>ROUND(I172*H172,2)</f>
        <v>0</v>
      </c>
      <c r="K172" s="216" t="s">
        <v>127</v>
      </c>
      <c r="L172" s="46"/>
      <c r="M172" s="221" t="s">
        <v>21</v>
      </c>
      <c r="N172" s="222" t="s">
        <v>44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128</v>
      </c>
      <c r="AT172" s="225" t="s">
        <v>123</v>
      </c>
      <c r="AU172" s="225" t="s">
        <v>80</v>
      </c>
      <c r="AY172" s="19" t="s">
        <v>120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80</v>
      </c>
      <c r="BK172" s="226">
        <f>ROUND(I172*H172,2)</f>
        <v>0</v>
      </c>
      <c r="BL172" s="19" t="s">
        <v>128</v>
      </c>
      <c r="BM172" s="225" t="s">
        <v>256</v>
      </c>
    </row>
    <row r="173" s="2" customFormat="1" ht="49.05" customHeight="1">
      <c r="A173" s="40"/>
      <c r="B173" s="41"/>
      <c r="C173" s="214" t="s">
        <v>257</v>
      </c>
      <c r="D173" s="214" t="s">
        <v>123</v>
      </c>
      <c r="E173" s="215" t="s">
        <v>258</v>
      </c>
      <c r="F173" s="216" t="s">
        <v>259</v>
      </c>
      <c r="G173" s="217" t="s">
        <v>126</v>
      </c>
      <c r="H173" s="218">
        <v>36</v>
      </c>
      <c r="I173" s="219"/>
      <c r="J173" s="220">
        <f>ROUND(I173*H173,2)</f>
        <v>0</v>
      </c>
      <c r="K173" s="216" t="s">
        <v>127</v>
      </c>
      <c r="L173" s="46"/>
      <c r="M173" s="221" t="s">
        <v>21</v>
      </c>
      <c r="N173" s="222" t="s">
        <v>44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128</v>
      </c>
      <c r="AT173" s="225" t="s">
        <v>123</v>
      </c>
      <c r="AU173" s="225" t="s">
        <v>80</v>
      </c>
      <c r="AY173" s="19" t="s">
        <v>120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80</v>
      </c>
      <c r="BK173" s="226">
        <f>ROUND(I173*H173,2)</f>
        <v>0</v>
      </c>
      <c r="BL173" s="19" t="s">
        <v>128</v>
      </c>
      <c r="BM173" s="225" t="s">
        <v>260</v>
      </c>
    </row>
    <row r="174" s="13" customFormat="1">
      <c r="A174" s="13"/>
      <c r="B174" s="227"/>
      <c r="C174" s="228"/>
      <c r="D174" s="229" t="s">
        <v>130</v>
      </c>
      <c r="E174" s="230" t="s">
        <v>21</v>
      </c>
      <c r="F174" s="231" t="s">
        <v>209</v>
      </c>
      <c r="G174" s="228"/>
      <c r="H174" s="232">
        <v>18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130</v>
      </c>
      <c r="AU174" s="238" t="s">
        <v>80</v>
      </c>
      <c r="AV174" s="13" t="s">
        <v>82</v>
      </c>
      <c r="AW174" s="13" t="s">
        <v>34</v>
      </c>
      <c r="AX174" s="13" t="s">
        <v>73</v>
      </c>
      <c r="AY174" s="238" t="s">
        <v>120</v>
      </c>
    </row>
    <row r="175" s="14" customFormat="1">
      <c r="A175" s="14"/>
      <c r="B175" s="239"/>
      <c r="C175" s="240"/>
      <c r="D175" s="229" t="s">
        <v>130</v>
      </c>
      <c r="E175" s="241" t="s">
        <v>21</v>
      </c>
      <c r="F175" s="242" t="s">
        <v>132</v>
      </c>
      <c r="G175" s="240"/>
      <c r="H175" s="241" t="s">
        <v>21</v>
      </c>
      <c r="I175" s="243"/>
      <c r="J175" s="240"/>
      <c r="K175" s="240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130</v>
      </c>
      <c r="AU175" s="248" t="s">
        <v>80</v>
      </c>
      <c r="AV175" s="14" t="s">
        <v>80</v>
      </c>
      <c r="AW175" s="14" t="s">
        <v>34</v>
      </c>
      <c r="AX175" s="14" t="s">
        <v>73</v>
      </c>
      <c r="AY175" s="248" t="s">
        <v>120</v>
      </c>
    </row>
    <row r="176" s="13" customFormat="1">
      <c r="A176" s="13"/>
      <c r="B176" s="227"/>
      <c r="C176" s="228"/>
      <c r="D176" s="229" t="s">
        <v>130</v>
      </c>
      <c r="E176" s="230" t="s">
        <v>21</v>
      </c>
      <c r="F176" s="231" t="s">
        <v>209</v>
      </c>
      <c r="G176" s="228"/>
      <c r="H176" s="232">
        <v>18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130</v>
      </c>
      <c r="AU176" s="238" t="s">
        <v>80</v>
      </c>
      <c r="AV176" s="13" t="s">
        <v>82</v>
      </c>
      <c r="AW176" s="13" t="s">
        <v>34</v>
      </c>
      <c r="AX176" s="13" t="s">
        <v>73</v>
      </c>
      <c r="AY176" s="238" t="s">
        <v>120</v>
      </c>
    </row>
    <row r="177" s="14" customFormat="1">
      <c r="A177" s="14"/>
      <c r="B177" s="239"/>
      <c r="C177" s="240"/>
      <c r="D177" s="229" t="s">
        <v>130</v>
      </c>
      <c r="E177" s="241" t="s">
        <v>21</v>
      </c>
      <c r="F177" s="242" t="s">
        <v>200</v>
      </c>
      <c r="G177" s="240"/>
      <c r="H177" s="241" t="s">
        <v>21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130</v>
      </c>
      <c r="AU177" s="248" t="s">
        <v>80</v>
      </c>
      <c r="AV177" s="14" t="s">
        <v>80</v>
      </c>
      <c r="AW177" s="14" t="s">
        <v>34</v>
      </c>
      <c r="AX177" s="14" t="s">
        <v>73</v>
      </c>
      <c r="AY177" s="248" t="s">
        <v>120</v>
      </c>
    </row>
    <row r="178" s="15" customFormat="1">
      <c r="A178" s="15"/>
      <c r="B178" s="249"/>
      <c r="C178" s="250"/>
      <c r="D178" s="229" t="s">
        <v>130</v>
      </c>
      <c r="E178" s="251" t="s">
        <v>21</v>
      </c>
      <c r="F178" s="252" t="s">
        <v>134</v>
      </c>
      <c r="G178" s="250"/>
      <c r="H178" s="253">
        <v>36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9" t="s">
        <v>130</v>
      </c>
      <c r="AU178" s="259" t="s">
        <v>80</v>
      </c>
      <c r="AV178" s="15" t="s">
        <v>128</v>
      </c>
      <c r="AW178" s="15" t="s">
        <v>34</v>
      </c>
      <c r="AX178" s="15" t="s">
        <v>80</v>
      </c>
      <c r="AY178" s="259" t="s">
        <v>120</v>
      </c>
    </row>
    <row r="179" s="2" customFormat="1" ht="55.5" customHeight="1">
      <c r="A179" s="40"/>
      <c r="B179" s="41"/>
      <c r="C179" s="214" t="s">
        <v>261</v>
      </c>
      <c r="D179" s="214" t="s">
        <v>123</v>
      </c>
      <c r="E179" s="215" t="s">
        <v>262</v>
      </c>
      <c r="F179" s="216" t="s">
        <v>263</v>
      </c>
      <c r="G179" s="217" t="s">
        <v>126</v>
      </c>
      <c r="H179" s="218">
        <v>9</v>
      </c>
      <c r="I179" s="219"/>
      <c r="J179" s="220">
        <f>ROUND(I179*H179,2)</f>
        <v>0</v>
      </c>
      <c r="K179" s="216" t="s">
        <v>127</v>
      </c>
      <c r="L179" s="46"/>
      <c r="M179" s="221" t="s">
        <v>21</v>
      </c>
      <c r="N179" s="222" t="s">
        <v>44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128</v>
      </c>
      <c r="AT179" s="225" t="s">
        <v>123</v>
      </c>
      <c r="AU179" s="225" t="s">
        <v>80</v>
      </c>
      <c r="AY179" s="19" t="s">
        <v>120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80</v>
      </c>
      <c r="BK179" s="226">
        <f>ROUND(I179*H179,2)</f>
        <v>0</v>
      </c>
      <c r="BL179" s="19" t="s">
        <v>128</v>
      </c>
      <c r="BM179" s="225" t="s">
        <v>264</v>
      </c>
    </row>
    <row r="180" s="2" customFormat="1" ht="16.5" customHeight="1">
      <c r="A180" s="40"/>
      <c r="B180" s="41"/>
      <c r="C180" s="214" t="s">
        <v>265</v>
      </c>
      <c r="D180" s="214" t="s">
        <v>123</v>
      </c>
      <c r="E180" s="215" t="s">
        <v>266</v>
      </c>
      <c r="F180" s="216" t="s">
        <v>267</v>
      </c>
      <c r="G180" s="217" t="s">
        <v>126</v>
      </c>
      <c r="H180" s="218">
        <v>18</v>
      </c>
      <c r="I180" s="219"/>
      <c r="J180" s="220">
        <f>ROUND(I180*H180,2)</f>
        <v>0</v>
      </c>
      <c r="K180" s="216" t="s">
        <v>127</v>
      </c>
      <c r="L180" s="46"/>
      <c r="M180" s="221" t="s">
        <v>21</v>
      </c>
      <c r="N180" s="222" t="s">
        <v>44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128</v>
      </c>
      <c r="AT180" s="225" t="s">
        <v>123</v>
      </c>
      <c r="AU180" s="225" t="s">
        <v>80</v>
      </c>
      <c r="AY180" s="19" t="s">
        <v>120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80</v>
      </c>
      <c r="BK180" s="226">
        <f>ROUND(I180*H180,2)</f>
        <v>0</v>
      </c>
      <c r="BL180" s="19" t="s">
        <v>128</v>
      </c>
      <c r="BM180" s="225" t="s">
        <v>268</v>
      </c>
    </row>
    <row r="181" s="2" customFormat="1" ht="128.55" customHeight="1">
      <c r="A181" s="40"/>
      <c r="B181" s="41"/>
      <c r="C181" s="214" t="s">
        <v>269</v>
      </c>
      <c r="D181" s="214" t="s">
        <v>123</v>
      </c>
      <c r="E181" s="215" t="s">
        <v>270</v>
      </c>
      <c r="F181" s="216" t="s">
        <v>271</v>
      </c>
      <c r="G181" s="217" t="s">
        <v>126</v>
      </c>
      <c r="H181" s="218">
        <v>9</v>
      </c>
      <c r="I181" s="219"/>
      <c r="J181" s="220">
        <f>ROUND(I181*H181,2)</f>
        <v>0</v>
      </c>
      <c r="K181" s="216" t="s">
        <v>127</v>
      </c>
      <c r="L181" s="46"/>
      <c r="M181" s="221" t="s">
        <v>21</v>
      </c>
      <c r="N181" s="222" t="s">
        <v>44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128</v>
      </c>
      <c r="AT181" s="225" t="s">
        <v>123</v>
      </c>
      <c r="AU181" s="225" t="s">
        <v>80</v>
      </c>
      <c r="AY181" s="19" t="s">
        <v>120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80</v>
      </c>
      <c r="BK181" s="226">
        <f>ROUND(I181*H181,2)</f>
        <v>0</v>
      </c>
      <c r="BL181" s="19" t="s">
        <v>128</v>
      </c>
      <c r="BM181" s="225" t="s">
        <v>272</v>
      </c>
    </row>
    <row r="182" s="2" customFormat="1" ht="62.7" customHeight="1">
      <c r="A182" s="40"/>
      <c r="B182" s="41"/>
      <c r="C182" s="214" t="s">
        <v>273</v>
      </c>
      <c r="D182" s="214" t="s">
        <v>123</v>
      </c>
      <c r="E182" s="215" t="s">
        <v>274</v>
      </c>
      <c r="F182" s="216" t="s">
        <v>275</v>
      </c>
      <c r="G182" s="217" t="s">
        <v>126</v>
      </c>
      <c r="H182" s="218">
        <v>10</v>
      </c>
      <c r="I182" s="219"/>
      <c r="J182" s="220">
        <f>ROUND(I182*H182,2)</f>
        <v>0</v>
      </c>
      <c r="K182" s="216" t="s">
        <v>127</v>
      </c>
      <c r="L182" s="46"/>
      <c r="M182" s="221" t="s">
        <v>21</v>
      </c>
      <c r="N182" s="222" t="s">
        <v>44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128</v>
      </c>
      <c r="AT182" s="225" t="s">
        <v>123</v>
      </c>
      <c r="AU182" s="225" t="s">
        <v>80</v>
      </c>
      <c r="AY182" s="19" t="s">
        <v>120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80</v>
      </c>
      <c r="BK182" s="226">
        <f>ROUND(I182*H182,2)</f>
        <v>0</v>
      </c>
      <c r="BL182" s="19" t="s">
        <v>128</v>
      </c>
      <c r="BM182" s="225" t="s">
        <v>276</v>
      </c>
    </row>
    <row r="183" s="2" customFormat="1" ht="16.5" customHeight="1">
      <c r="A183" s="40"/>
      <c r="B183" s="41"/>
      <c r="C183" s="214" t="s">
        <v>277</v>
      </c>
      <c r="D183" s="214" t="s">
        <v>123</v>
      </c>
      <c r="E183" s="215" t="s">
        <v>278</v>
      </c>
      <c r="F183" s="216" t="s">
        <v>279</v>
      </c>
      <c r="G183" s="217" t="s">
        <v>126</v>
      </c>
      <c r="H183" s="218">
        <v>8</v>
      </c>
      <c r="I183" s="219"/>
      <c r="J183" s="220">
        <f>ROUND(I183*H183,2)</f>
        <v>0</v>
      </c>
      <c r="K183" s="216" t="s">
        <v>127</v>
      </c>
      <c r="L183" s="46"/>
      <c r="M183" s="221" t="s">
        <v>21</v>
      </c>
      <c r="N183" s="222" t="s">
        <v>44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128</v>
      </c>
      <c r="AT183" s="225" t="s">
        <v>123</v>
      </c>
      <c r="AU183" s="225" t="s">
        <v>80</v>
      </c>
      <c r="AY183" s="19" t="s">
        <v>120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80</v>
      </c>
      <c r="BK183" s="226">
        <f>ROUND(I183*H183,2)</f>
        <v>0</v>
      </c>
      <c r="BL183" s="19" t="s">
        <v>128</v>
      </c>
      <c r="BM183" s="225" t="s">
        <v>280</v>
      </c>
    </row>
    <row r="184" s="13" customFormat="1">
      <c r="A184" s="13"/>
      <c r="B184" s="227"/>
      <c r="C184" s="228"/>
      <c r="D184" s="229" t="s">
        <v>130</v>
      </c>
      <c r="E184" s="230" t="s">
        <v>21</v>
      </c>
      <c r="F184" s="231" t="s">
        <v>128</v>
      </c>
      <c r="G184" s="228"/>
      <c r="H184" s="232">
        <v>4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130</v>
      </c>
      <c r="AU184" s="238" t="s">
        <v>80</v>
      </c>
      <c r="AV184" s="13" t="s">
        <v>82</v>
      </c>
      <c r="AW184" s="13" t="s">
        <v>34</v>
      </c>
      <c r="AX184" s="13" t="s">
        <v>73</v>
      </c>
      <c r="AY184" s="238" t="s">
        <v>120</v>
      </c>
    </row>
    <row r="185" s="14" customFormat="1">
      <c r="A185" s="14"/>
      <c r="B185" s="239"/>
      <c r="C185" s="240"/>
      <c r="D185" s="229" t="s">
        <v>130</v>
      </c>
      <c r="E185" s="241" t="s">
        <v>21</v>
      </c>
      <c r="F185" s="242" t="s">
        <v>252</v>
      </c>
      <c r="G185" s="240"/>
      <c r="H185" s="241" t="s">
        <v>21</v>
      </c>
      <c r="I185" s="243"/>
      <c r="J185" s="240"/>
      <c r="K185" s="240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130</v>
      </c>
      <c r="AU185" s="248" t="s">
        <v>80</v>
      </c>
      <c r="AV185" s="14" t="s">
        <v>80</v>
      </c>
      <c r="AW185" s="14" t="s">
        <v>34</v>
      </c>
      <c r="AX185" s="14" t="s">
        <v>73</v>
      </c>
      <c r="AY185" s="248" t="s">
        <v>120</v>
      </c>
    </row>
    <row r="186" s="13" customFormat="1">
      <c r="A186" s="13"/>
      <c r="B186" s="227"/>
      <c r="C186" s="228"/>
      <c r="D186" s="229" t="s">
        <v>130</v>
      </c>
      <c r="E186" s="230" t="s">
        <v>21</v>
      </c>
      <c r="F186" s="231" t="s">
        <v>128</v>
      </c>
      <c r="G186" s="228"/>
      <c r="H186" s="232">
        <v>4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130</v>
      </c>
      <c r="AU186" s="238" t="s">
        <v>80</v>
      </c>
      <c r="AV186" s="13" t="s">
        <v>82</v>
      </c>
      <c r="AW186" s="13" t="s">
        <v>34</v>
      </c>
      <c r="AX186" s="13" t="s">
        <v>73</v>
      </c>
      <c r="AY186" s="238" t="s">
        <v>120</v>
      </c>
    </row>
    <row r="187" s="14" customFormat="1">
      <c r="A187" s="14"/>
      <c r="B187" s="239"/>
      <c r="C187" s="240"/>
      <c r="D187" s="229" t="s">
        <v>130</v>
      </c>
      <c r="E187" s="241" t="s">
        <v>21</v>
      </c>
      <c r="F187" s="242" t="s">
        <v>200</v>
      </c>
      <c r="G187" s="240"/>
      <c r="H187" s="241" t="s">
        <v>21</v>
      </c>
      <c r="I187" s="243"/>
      <c r="J187" s="240"/>
      <c r="K187" s="240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130</v>
      </c>
      <c r="AU187" s="248" t="s">
        <v>80</v>
      </c>
      <c r="AV187" s="14" t="s">
        <v>80</v>
      </c>
      <c r="AW187" s="14" t="s">
        <v>34</v>
      </c>
      <c r="AX187" s="14" t="s">
        <v>73</v>
      </c>
      <c r="AY187" s="248" t="s">
        <v>120</v>
      </c>
    </row>
    <row r="188" s="15" customFormat="1">
      <c r="A188" s="15"/>
      <c r="B188" s="249"/>
      <c r="C188" s="250"/>
      <c r="D188" s="229" t="s">
        <v>130</v>
      </c>
      <c r="E188" s="251" t="s">
        <v>21</v>
      </c>
      <c r="F188" s="252" t="s">
        <v>134</v>
      </c>
      <c r="G188" s="250"/>
      <c r="H188" s="253">
        <v>8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130</v>
      </c>
      <c r="AU188" s="259" t="s">
        <v>80</v>
      </c>
      <c r="AV188" s="15" t="s">
        <v>128</v>
      </c>
      <c r="AW188" s="15" t="s">
        <v>34</v>
      </c>
      <c r="AX188" s="15" t="s">
        <v>80</v>
      </c>
      <c r="AY188" s="259" t="s">
        <v>120</v>
      </c>
    </row>
    <row r="189" s="2" customFormat="1" ht="37.8" customHeight="1">
      <c r="A189" s="40"/>
      <c r="B189" s="41"/>
      <c r="C189" s="214" t="s">
        <v>281</v>
      </c>
      <c r="D189" s="214" t="s">
        <v>123</v>
      </c>
      <c r="E189" s="215" t="s">
        <v>282</v>
      </c>
      <c r="F189" s="216" t="s">
        <v>283</v>
      </c>
      <c r="G189" s="217" t="s">
        <v>126</v>
      </c>
      <c r="H189" s="218">
        <v>8</v>
      </c>
      <c r="I189" s="219"/>
      <c r="J189" s="220">
        <f>ROUND(I189*H189,2)</f>
        <v>0</v>
      </c>
      <c r="K189" s="216" t="s">
        <v>127</v>
      </c>
      <c r="L189" s="46"/>
      <c r="M189" s="221" t="s">
        <v>21</v>
      </c>
      <c r="N189" s="222" t="s">
        <v>44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128</v>
      </c>
      <c r="AT189" s="225" t="s">
        <v>123</v>
      </c>
      <c r="AU189" s="225" t="s">
        <v>80</v>
      </c>
      <c r="AY189" s="19" t="s">
        <v>120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80</v>
      </c>
      <c r="BK189" s="226">
        <f>ROUND(I189*H189,2)</f>
        <v>0</v>
      </c>
      <c r="BL189" s="19" t="s">
        <v>128</v>
      </c>
      <c r="BM189" s="225" t="s">
        <v>284</v>
      </c>
    </row>
    <row r="190" s="13" customFormat="1">
      <c r="A190" s="13"/>
      <c r="B190" s="227"/>
      <c r="C190" s="228"/>
      <c r="D190" s="229" t="s">
        <v>130</v>
      </c>
      <c r="E190" s="230" t="s">
        <v>21</v>
      </c>
      <c r="F190" s="231" t="s">
        <v>128</v>
      </c>
      <c r="G190" s="228"/>
      <c r="H190" s="232">
        <v>4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130</v>
      </c>
      <c r="AU190" s="238" t="s">
        <v>80</v>
      </c>
      <c r="AV190" s="13" t="s">
        <v>82</v>
      </c>
      <c r="AW190" s="13" t="s">
        <v>34</v>
      </c>
      <c r="AX190" s="13" t="s">
        <v>73</v>
      </c>
      <c r="AY190" s="238" t="s">
        <v>120</v>
      </c>
    </row>
    <row r="191" s="13" customFormat="1">
      <c r="A191" s="13"/>
      <c r="B191" s="227"/>
      <c r="C191" s="228"/>
      <c r="D191" s="229" t="s">
        <v>130</v>
      </c>
      <c r="E191" s="230" t="s">
        <v>21</v>
      </c>
      <c r="F191" s="231" t="s">
        <v>128</v>
      </c>
      <c r="G191" s="228"/>
      <c r="H191" s="232">
        <v>4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130</v>
      </c>
      <c r="AU191" s="238" t="s">
        <v>80</v>
      </c>
      <c r="AV191" s="13" t="s">
        <v>82</v>
      </c>
      <c r="AW191" s="13" t="s">
        <v>34</v>
      </c>
      <c r="AX191" s="13" t="s">
        <v>73</v>
      </c>
      <c r="AY191" s="238" t="s">
        <v>120</v>
      </c>
    </row>
    <row r="192" s="14" customFormat="1">
      <c r="A192" s="14"/>
      <c r="B192" s="239"/>
      <c r="C192" s="240"/>
      <c r="D192" s="229" t="s">
        <v>130</v>
      </c>
      <c r="E192" s="241" t="s">
        <v>21</v>
      </c>
      <c r="F192" s="242" t="s">
        <v>200</v>
      </c>
      <c r="G192" s="240"/>
      <c r="H192" s="241" t="s">
        <v>21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130</v>
      </c>
      <c r="AU192" s="248" t="s">
        <v>80</v>
      </c>
      <c r="AV192" s="14" t="s">
        <v>80</v>
      </c>
      <c r="AW192" s="14" t="s">
        <v>34</v>
      </c>
      <c r="AX192" s="14" t="s">
        <v>73</v>
      </c>
      <c r="AY192" s="248" t="s">
        <v>120</v>
      </c>
    </row>
    <row r="193" s="15" customFormat="1">
      <c r="A193" s="15"/>
      <c r="B193" s="249"/>
      <c r="C193" s="250"/>
      <c r="D193" s="229" t="s">
        <v>130</v>
      </c>
      <c r="E193" s="251" t="s">
        <v>21</v>
      </c>
      <c r="F193" s="252" t="s">
        <v>134</v>
      </c>
      <c r="G193" s="250"/>
      <c r="H193" s="253">
        <v>8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9" t="s">
        <v>130</v>
      </c>
      <c r="AU193" s="259" t="s">
        <v>80</v>
      </c>
      <c r="AV193" s="15" t="s">
        <v>128</v>
      </c>
      <c r="AW193" s="15" t="s">
        <v>34</v>
      </c>
      <c r="AX193" s="15" t="s">
        <v>80</v>
      </c>
      <c r="AY193" s="259" t="s">
        <v>120</v>
      </c>
    </row>
    <row r="194" s="2" customFormat="1" ht="33" customHeight="1">
      <c r="A194" s="40"/>
      <c r="B194" s="41"/>
      <c r="C194" s="214" t="s">
        <v>285</v>
      </c>
      <c r="D194" s="214" t="s">
        <v>123</v>
      </c>
      <c r="E194" s="215" t="s">
        <v>286</v>
      </c>
      <c r="F194" s="216" t="s">
        <v>287</v>
      </c>
      <c r="G194" s="217" t="s">
        <v>126</v>
      </c>
      <c r="H194" s="218">
        <v>8</v>
      </c>
      <c r="I194" s="219"/>
      <c r="J194" s="220">
        <f>ROUND(I194*H194,2)</f>
        <v>0</v>
      </c>
      <c r="K194" s="216" t="s">
        <v>127</v>
      </c>
      <c r="L194" s="46"/>
      <c r="M194" s="221" t="s">
        <v>21</v>
      </c>
      <c r="N194" s="222" t="s">
        <v>44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128</v>
      </c>
      <c r="AT194" s="225" t="s">
        <v>123</v>
      </c>
      <c r="AU194" s="225" t="s">
        <v>80</v>
      </c>
      <c r="AY194" s="19" t="s">
        <v>120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80</v>
      </c>
      <c r="BK194" s="226">
        <f>ROUND(I194*H194,2)</f>
        <v>0</v>
      </c>
      <c r="BL194" s="19" t="s">
        <v>128</v>
      </c>
      <c r="BM194" s="225" t="s">
        <v>288</v>
      </c>
    </row>
    <row r="195" s="13" customFormat="1">
      <c r="A195" s="13"/>
      <c r="B195" s="227"/>
      <c r="C195" s="228"/>
      <c r="D195" s="229" t="s">
        <v>130</v>
      </c>
      <c r="E195" s="230" t="s">
        <v>21</v>
      </c>
      <c r="F195" s="231" t="s">
        <v>128</v>
      </c>
      <c r="G195" s="228"/>
      <c r="H195" s="232">
        <v>4</v>
      </c>
      <c r="I195" s="233"/>
      <c r="J195" s="228"/>
      <c r="K195" s="228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130</v>
      </c>
      <c r="AU195" s="238" t="s">
        <v>80</v>
      </c>
      <c r="AV195" s="13" t="s">
        <v>82</v>
      </c>
      <c r="AW195" s="13" t="s">
        <v>34</v>
      </c>
      <c r="AX195" s="13" t="s">
        <v>73</v>
      </c>
      <c r="AY195" s="238" t="s">
        <v>120</v>
      </c>
    </row>
    <row r="196" s="13" customFormat="1">
      <c r="A196" s="13"/>
      <c r="B196" s="227"/>
      <c r="C196" s="228"/>
      <c r="D196" s="229" t="s">
        <v>130</v>
      </c>
      <c r="E196" s="230" t="s">
        <v>21</v>
      </c>
      <c r="F196" s="231" t="s">
        <v>128</v>
      </c>
      <c r="G196" s="228"/>
      <c r="H196" s="232">
        <v>4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130</v>
      </c>
      <c r="AU196" s="238" t="s">
        <v>80</v>
      </c>
      <c r="AV196" s="13" t="s">
        <v>82</v>
      </c>
      <c r="AW196" s="13" t="s">
        <v>34</v>
      </c>
      <c r="AX196" s="13" t="s">
        <v>73</v>
      </c>
      <c r="AY196" s="238" t="s">
        <v>120</v>
      </c>
    </row>
    <row r="197" s="14" customFormat="1">
      <c r="A197" s="14"/>
      <c r="B197" s="239"/>
      <c r="C197" s="240"/>
      <c r="D197" s="229" t="s">
        <v>130</v>
      </c>
      <c r="E197" s="241" t="s">
        <v>21</v>
      </c>
      <c r="F197" s="242" t="s">
        <v>200</v>
      </c>
      <c r="G197" s="240"/>
      <c r="H197" s="241" t="s">
        <v>21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130</v>
      </c>
      <c r="AU197" s="248" t="s">
        <v>80</v>
      </c>
      <c r="AV197" s="14" t="s">
        <v>80</v>
      </c>
      <c r="AW197" s="14" t="s">
        <v>34</v>
      </c>
      <c r="AX197" s="14" t="s">
        <v>73</v>
      </c>
      <c r="AY197" s="248" t="s">
        <v>120</v>
      </c>
    </row>
    <row r="198" s="15" customFormat="1">
      <c r="A198" s="15"/>
      <c r="B198" s="249"/>
      <c r="C198" s="250"/>
      <c r="D198" s="229" t="s">
        <v>130</v>
      </c>
      <c r="E198" s="251" t="s">
        <v>21</v>
      </c>
      <c r="F198" s="252" t="s">
        <v>134</v>
      </c>
      <c r="G198" s="250"/>
      <c r="H198" s="253">
        <v>8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9" t="s">
        <v>130</v>
      </c>
      <c r="AU198" s="259" t="s">
        <v>80</v>
      </c>
      <c r="AV198" s="15" t="s">
        <v>128</v>
      </c>
      <c r="AW198" s="15" t="s">
        <v>34</v>
      </c>
      <c r="AX198" s="15" t="s">
        <v>80</v>
      </c>
      <c r="AY198" s="259" t="s">
        <v>120</v>
      </c>
    </row>
    <row r="199" s="2" customFormat="1" ht="33" customHeight="1">
      <c r="A199" s="40"/>
      <c r="B199" s="41"/>
      <c r="C199" s="214" t="s">
        <v>289</v>
      </c>
      <c r="D199" s="214" t="s">
        <v>123</v>
      </c>
      <c r="E199" s="215" t="s">
        <v>290</v>
      </c>
      <c r="F199" s="216" t="s">
        <v>291</v>
      </c>
      <c r="G199" s="217" t="s">
        <v>126</v>
      </c>
      <c r="H199" s="218">
        <v>8</v>
      </c>
      <c r="I199" s="219"/>
      <c r="J199" s="220">
        <f>ROUND(I199*H199,2)</f>
        <v>0</v>
      </c>
      <c r="K199" s="216" t="s">
        <v>127</v>
      </c>
      <c r="L199" s="46"/>
      <c r="M199" s="221" t="s">
        <v>21</v>
      </c>
      <c r="N199" s="222" t="s">
        <v>44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128</v>
      </c>
      <c r="AT199" s="225" t="s">
        <v>123</v>
      </c>
      <c r="AU199" s="225" t="s">
        <v>80</v>
      </c>
      <c r="AY199" s="19" t="s">
        <v>120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80</v>
      </c>
      <c r="BK199" s="226">
        <f>ROUND(I199*H199,2)</f>
        <v>0</v>
      </c>
      <c r="BL199" s="19" t="s">
        <v>128</v>
      </c>
      <c r="BM199" s="225" t="s">
        <v>292</v>
      </c>
    </row>
    <row r="200" s="13" customFormat="1">
      <c r="A200" s="13"/>
      <c r="B200" s="227"/>
      <c r="C200" s="228"/>
      <c r="D200" s="229" t="s">
        <v>130</v>
      </c>
      <c r="E200" s="230" t="s">
        <v>21</v>
      </c>
      <c r="F200" s="231" t="s">
        <v>128</v>
      </c>
      <c r="G200" s="228"/>
      <c r="H200" s="232">
        <v>4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130</v>
      </c>
      <c r="AU200" s="238" t="s">
        <v>80</v>
      </c>
      <c r="AV200" s="13" t="s">
        <v>82</v>
      </c>
      <c r="AW200" s="13" t="s">
        <v>34</v>
      </c>
      <c r="AX200" s="13" t="s">
        <v>73</v>
      </c>
      <c r="AY200" s="238" t="s">
        <v>120</v>
      </c>
    </row>
    <row r="201" s="13" customFormat="1">
      <c r="A201" s="13"/>
      <c r="B201" s="227"/>
      <c r="C201" s="228"/>
      <c r="D201" s="229" t="s">
        <v>130</v>
      </c>
      <c r="E201" s="230" t="s">
        <v>21</v>
      </c>
      <c r="F201" s="231" t="s">
        <v>128</v>
      </c>
      <c r="G201" s="228"/>
      <c r="H201" s="232">
        <v>4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130</v>
      </c>
      <c r="AU201" s="238" t="s">
        <v>80</v>
      </c>
      <c r="AV201" s="13" t="s">
        <v>82</v>
      </c>
      <c r="AW201" s="13" t="s">
        <v>34</v>
      </c>
      <c r="AX201" s="13" t="s">
        <v>73</v>
      </c>
      <c r="AY201" s="238" t="s">
        <v>120</v>
      </c>
    </row>
    <row r="202" s="14" customFormat="1">
      <c r="A202" s="14"/>
      <c r="B202" s="239"/>
      <c r="C202" s="240"/>
      <c r="D202" s="229" t="s">
        <v>130</v>
      </c>
      <c r="E202" s="241" t="s">
        <v>21</v>
      </c>
      <c r="F202" s="242" t="s">
        <v>200</v>
      </c>
      <c r="G202" s="240"/>
      <c r="H202" s="241" t="s">
        <v>21</v>
      </c>
      <c r="I202" s="243"/>
      <c r="J202" s="240"/>
      <c r="K202" s="240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130</v>
      </c>
      <c r="AU202" s="248" t="s">
        <v>80</v>
      </c>
      <c r="AV202" s="14" t="s">
        <v>80</v>
      </c>
      <c r="AW202" s="14" t="s">
        <v>34</v>
      </c>
      <c r="AX202" s="14" t="s">
        <v>73</v>
      </c>
      <c r="AY202" s="248" t="s">
        <v>120</v>
      </c>
    </row>
    <row r="203" s="15" customFormat="1">
      <c r="A203" s="15"/>
      <c r="B203" s="249"/>
      <c r="C203" s="250"/>
      <c r="D203" s="229" t="s">
        <v>130</v>
      </c>
      <c r="E203" s="251" t="s">
        <v>21</v>
      </c>
      <c r="F203" s="252" t="s">
        <v>134</v>
      </c>
      <c r="G203" s="250"/>
      <c r="H203" s="253">
        <v>8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9" t="s">
        <v>130</v>
      </c>
      <c r="AU203" s="259" t="s">
        <v>80</v>
      </c>
      <c r="AV203" s="15" t="s">
        <v>128</v>
      </c>
      <c r="AW203" s="15" t="s">
        <v>34</v>
      </c>
      <c r="AX203" s="15" t="s">
        <v>80</v>
      </c>
      <c r="AY203" s="259" t="s">
        <v>120</v>
      </c>
    </row>
    <row r="204" s="2" customFormat="1" ht="49.05" customHeight="1">
      <c r="A204" s="40"/>
      <c r="B204" s="41"/>
      <c r="C204" s="214" t="s">
        <v>293</v>
      </c>
      <c r="D204" s="214" t="s">
        <v>123</v>
      </c>
      <c r="E204" s="215" t="s">
        <v>294</v>
      </c>
      <c r="F204" s="216" t="s">
        <v>295</v>
      </c>
      <c r="G204" s="217" t="s">
        <v>126</v>
      </c>
      <c r="H204" s="218">
        <v>8</v>
      </c>
      <c r="I204" s="219"/>
      <c r="J204" s="220">
        <f>ROUND(I204*H204,2)</f>
        <v>0</v>
      </c>
      <c r="K204" s="216" t="s">
        <v>127</v>
      </c>
      <c r="L204" s="46"/>
      <c r="M204" s="221" t="s">
        <v>21</v>
      </c>
      <c r="N204" s="222" t="s">
        <v>44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128</v>
      </c>
      <c r="AT204" s="225" t="s">
        <v>123</v>
      </c>
      <c r="AU204" s="225" t="s">
        <v>80</v>
      </c>
      <c r="AY204" s="19" t="s">
        <v>120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80</v>
      </c>
      <c r="BK204" s="226">
        <f>ROUND(I204*H204,2)</f>
        <v>0</v>
      </c>
      <c r="BL204" s="19" t="s">
        <v>128</v>
      </c>
      <c r="BM204" s="225" t="s">
        <v>296</v>
      </c>
    </row>
    <row r="205" s="13" customFormat="1">
      <c r="A205" s="13"/>
      <c r="B205" s="227"/>
      <c r="C205" s="228"/>
      <c r="D205" s="229" t="s">
        <v>130</v>
      </c>
      <c r="E205" s="230" t="s">
        <v>21</v>
      </c>
      <c r="F205" s="231" t="s">
        <v>128</v>
      </c>
      <c r="G205" s="228"/>
      <c r="H205" s="232">
        <v>4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130</v>
      </c>
      <c r="AU205" s="238" t="s">
        <v>80</v>
      </c>
      <c r="AV205" s="13" t="s">
        <v>82</v>
      </c>
      <c r="AW205" s="13" t="s">
        <v>34</v>
      </c>
      <c r="AX205" s="13" t="s">
        <v>73</v>
      </c>
      <c r="AY205" s="238" t="s">
        <v>120</v>
      </c>
    </row>
    <row r="206" s="13" customFormat="1">
      <c r="A206" s="13"/>
      <c r="B206" s="227"/>
      <c r="C206" s="228"/>
      <c r="D206" s="229" t="s">
        <v>130</v>
      </c>
      <c r="E206" s="230" t="s">
        <v>21</v>
      </c>
      <c r="F206" s="231" t="s">
        <v>128</v>
      </c>
      <c r="G206" s="228"/>
      <c r="H206" s="232">
        <v>4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130</v>
      </c>
      <c r="AU206" s="238" t="s">
        <v>80</v>
      </c>
      <c r="AV206" s="13" t="s">
        <v>82</v>
      </c>
      <c r="AW206" s="13" t="s">
        <v>34</v>
      </c>
      <c r="AX206" s="13" t="s">
        <v>73</v>
      </c>
      <c r="AY206" s="238" t="s">
        <v>120</v>
      </c>
    </row>
    <row r="207" s="14" customFormat="1">
      <c r="A207" s="14"/>
      <c r="B207" s="239"/>
      <c r="C207" s="240"/>
      <c r="D207" s="229" t="s">
        <v>130</v>
      </c>
      <c r="E207" s="241" t="s">
        <v>21</v>
      </c>
      <c r="F207" s="242" t="s">
        <v>200</v>
      </c>
      <c r="G207" s="240"/>
      <c r="H207" s="241" t="s">
        <v>21</v>
      </c>
      <c r="I207" s="243"/>
      <c r="J207" s="240"/>
      <c r="K207" s="240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130</v>
      </c>
      <c r="AU207" s="248" t="s">
        <v>80</v>
      </c>
      <c r="AV207" s="14" t="s">
        <v>80</v>
      </c>
      <c r="AW207" s="14" t="s">
        <v>34</v>
      </c>
      <c r="AX207" s="14" t="s">
        <v>73</v>
      </c>
      <c r="AY207" s="248" t="s">
        <v>120</v>
      </c>
    </row>
    <row r="208" s="15" customFormat="1">
      <c r="A208" s="15"/>
      <c r="B208" s="249"/>
      <c r="C208" s="250"/>
      <c r="D208" s="229" t="s">
        <v>130</v>
      </c>
      <c r="E208" s="251" t="s">
        <v>21</v>
      </c>
      <c r="F208" s="252" t="s">
        <v>134</v>
      </c>
      <c r="G208" s="250"/>
      <c r="H208" s="253">
        <v>8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9" t="s">
        <v>130</v>
      </c>
      <c r="AU208" s="259" t="s">
        <v>80</v>
      </c>
      <c r="AV208" s="15" t="s">
        <v>128</v>
      </c>
      <c r="AW208" s="15" t="s">
        <v>34</v>
      </c>
      <c r="AX208" s="15" t="s">
        <v>80</v>
      </c>
      <c r="AY208" s="259" t="s">
        <v>120</v>
      </c>
    </row>
    <row r="209" s="2" customFormat="1" ht="49.05" customHeight="1">
      <c r="A209" s="40"/>
      <c r="B209" s="41"/>
      <c r="C209" s="214" t="s">
        <v>297</v>
      </c>
      <c r="D209" s="214" t="s">
        <v>123</v>
      </c>
      <c r="E209" s="215" t="s">
        <v>298</v>
      </c>
      <c r="F209" s="216" t="s">
        <v>299</v>
      </c>
      <c r="G209" s="217" t="s">
        <v>126</v>
      </c>
      <c r="H209" s="218">
        <v>4</v>
      </c>
      <c r="I209" s="219"/>
      <c r="J209" s="220">
        <f>ROUND(I209*H209,2)</f>
        <v>0</v>
      </c>
      <c r="K209" s="216" t="s">
        <v>127</v>
      </c>
      <c r="L209" s="46"/>
      <c r="M209" s="221" t="s">
        <v>21</v>
      </c>
      <c r="N209" s="222" t="s">
        <v>44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128</v>
      </c>
      <c r="AT209" s="225" t="s">
        <v>123</v>
      </c>
      <c r="AU209" s="225" t="s">
        <v>80</v>
      </c>
      <c r="AY209" s="19" t="s">
        <v>120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80</v>
      </c>
      <c r="BK209" s="226">
        <f>ROUND(I209*H209,2)</f>
        <v>0</v>
      </c>
      <c r="BL209" s="19" t="s">
        <v>128</v>
      </c>
      <c r="BM209" s="225" t="s">
        <v>300</v>
      </c>
    </row>
    <row r="210" s="2" customFormat="1" ht="24.15" customHeight="1">
      <c r="A210" s="40"/>
      <c r="B210" s="41"/>
      <c r="C210" s="214" t="s">
        <v>301</v>
      </c>
      <c r="D210" s="214" t="s">
        <v>123</v>
      </c>
      <c r="E210" s="215" t="s">
        <v>302</v>
      </c>
      <c r="F210" s="216" t="s">
        <v>303</v>
      </c>
      <c r="G210" s="217" t="s">
        <v>126</v>
      </c>
      <c r="H210" s="218">
        <v>10</v>
      </c>
      <c r="I210" s="219"/>
      <c r="J210" s="220">
        <f>ROUND(I210*H210,2)</f>
        <v>0</v>
      </c>
      <c r="K210" s="216" t="s">
        <v>127</v>
      </c>
      <c r="L210" s="46"/>
      <c r="M210" s="221" t="s">
        <v>21</v>
      </c>
      <c r="N210" s="222" t="s">
        <v>44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128</v>
      </c>
      <c r="AT210" s="225" t="s">
        <v>123</v>
      </c>
      <c r="AU210" s="225" t="s">
        <v>80</v>
      </c>
      <c r="AY210" s="19" t="s">
        <v>120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80</v>
      </c>
      <c r="BK210" s="226">
        <f>ROUND(I210*H210,2)</f>
        <v>0</v>
      </c>
      <c r="BL210" s="19" t="s">
        <v>128</v>
      </c>
      <c r="BM210" s="225" t="s">
        <v>304</v>
      </c>
    </row>
    <row r="211" s="13" customFormat="1">
      <c r="A211" s="13"/>
      <c r="B211" s="227"/>
      <c r="C211" s="228"/>
      <c r="D211" s="229" t="s">
        <v>130</v>
      </c>
      <c r="E211" s="230" t="s">
        <v>21</v>
      </c>
      <c r="F211" s="231" t="s">
        <v>121</v>
      </c>
      <c r="G211" s="228"/>
      <c r="H211" s="232">
        <v>5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130</v>
      </c>
      <c r="AU211" s="238" t="s">
        <v>80</v>
      </c>
      <c r="AV211" s="13" t="s">
        <v>82</v>
      </c>
      <c r="AW211" s="13" t="s">
        <v>34</v>
      </c>
      <c r="AX211" s="13" t="s">
        <v>73</v>
      </c>
      <c r="AY211" s="238" t="s">
        <v>120</v>
      </c>
    </row>
    <row r="212" s="13" customFormat="1">
      <c r="A212" s="13"/>
      <c r="B212" s="227"/>
      <c r="C212" s="228"/>
      <c r="D212" s="229" t="s">
        <v>130</v>
      </c>
      <c r="E212" s="230" t="s">
        <v>21</v>
      </c>
      <c r="F212" s="231" t="s">
        <v>121</v>
      </c>
      <c r="G212" s="228"/>
      <c r="H212" s="232">
        <v>5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130</v>
      </c>
      <c r="AU212" s="238" t="s">
        <v>80</v>
      </c>
      <c r="AV212" s="13" t="s">
        <v>82</v>
      </c>
      <c r="AW212" s="13" t="s">
        <v>34</v>
      </c>
      <c r="AX212" s="13" t="s">
        <v>73</v>
      </c>
      <c r="AY212" s="238" t="s">
        <v>120</v>
      </c>
    </row>
    <row r="213" s="14" customFormat="1">
      <c r="A213" s="14"/>
      <c r="B213" s="239"/>
      <c r="C213" s="240"/>
      <c r="D213" s="229" t="s">
        <v>130</v>
      </c>
      <c r="E213" s="241" t="s">
        <v>21</v>
      </c>
      <c r="F213" s="242" t="s">
        <v>200</v>
      </c>
      <c r="G213" s="240"/>
      <c r="H213" s="241" t="s">
        <v>21</v>
      </c>
      <c r="I213" s="243"/>
      <c r="J213" s="240"/>
      <c r="K213" s="240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130</v>
      </c>
      <c r="AU213" s="248" t="s">
        <v>80</v>
      </c>
      <c r="AV213" s="14" t="s">
        <v>80</v>
      </c>
      <c r="AW213" s="14" t="s">
        <v>34</v>
      </c>
      <c r="AX213" s="14" t="s">
        <v>73</v>
      </c>
      <c r="AY213" s="248" t="s">
        <v>120</v>
      </c>
    </row>
    <row r="214" s="15" customFormat="1">
      <c r="A214" s="15"/>
      <c r="B214" s="249"/>
      <c r="C214" s="250"/>
      <c r="D214" s="229" t="s">
        <v>130</v>
      </c>
      <c r="E214" s="251" t="s">
        <v>21</v>
      </c>
      <c r="F214" s="252" t="s">
        <v>134</v>
      </c>
      <c r="G214" s="250"/>
      <c r="H214" s="253">
        <v>10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9" t="s">
        <v>130</v>
      </c>
      <c r="AU214" s="259" t="s">
        <v>80</v>
      </c>
      <c r="AV214" s="15" t="s">
        <v>128</v>
      </c>
      <c r="AW214" s="15" t="s">
        <v>34</v>
      </c>
      <c r="AX214" s="15" t="s">
        <v>80</v>
      </c>
      <c r="AY214" s="259" t="s">
        <v>120</v>
      </c>
    </row>
    <row r="215" s="2" customFormat="1" ht="76.35" customHeight="1">
      <c r="A215" s="40"/>
      <c r="B215" s="41"/>
      <c r="C215" s="214" t="s">
        <v>305</v>
      </c>
      <c r="D215" s="214" t="s">
        <v>123</v>
      </c>
      <c r="E215" s="215" t="s">
        <v>306</v>
      </c>
      <c r="F215" s="216" t="s">
        <v>307</v>
      </c>
      <c r="G215" s="217" t="s">
        <v>126</v>
      </c>
      <c r="H215" s="218">
        <v>8</v>
      </c>
      <c r="I215" s="219"/>
      <c r="J215" s="220">
        <f>ROUND(I215*H215,2)</f>
        <v>0</v>
      </c>
      <c r="K215" s="216" t="s">
        <v>127</v>
      </c>
      <c r="L215" s="46"/>
      <c r="M215" s="221" t="s">
        <v>21</v>
      </c>
      <c r="N215" s="222" t="s">
        <v>44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128</v>
      </c>
      <c r="AT215" s="225" t="s">
        <v>123</v>
      </c>
      <c r="AU215" s="225" t="s">
        <v>80</v>
      </c>
      <c r="AY215" s="19" t="s">
        <v>120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80</v>
      </c>
      <c r="BK215" s="226">
        <f>ROUND(I215*H215,2)</f>
        <v>0</v>
      </c>
      <c r="BL215" s="19" t="s">
        <v>128</v>
      </c>
      <c r="BM215" s="225" t="s">
        <v>308</v>
      </c>
    </row>
    <row r="216" s="13" customFormat="1">
      <c r="A216" s="13"/>
      <c r="B216" s="227"/>
      <c r="C216" s="228"/>
      <c r="D216" s="229" t="s">
        <v>130</v>
      </c>
      <c r="E216" s="230" t="s">
        <v>21</v>
      </c>
      <c r="F216" s="231" t="s">
        <v>128</v>
      </c>
      <c r="G216" s="228"/>
      <c r="H216" s="232">
        <v>4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130</v>
      </c>
      <c r="AU216" s="238" t="s">
        <v>80</v>
      </c>
      <c r="AV216" s="13" t="s">
        <v>82</v>
      </c>
      <c r="AW216" s="13" t="s">
        <v>34</v>
      </c>
      <c r="AX216" s="13" t="s">
        <v>73</v>
      </c>
      <c r="AY216" s="238" t="s">
        <v>120</v>
      </c>
    </row>
    <row r="217" s="13" customFormat="1">
      <c r="A217" s="13"/>
      <c r="B217" s="227"/>
      <c r="C217" s="228"/>
      <c r="D217" s="229" t="s">
        <v>130</v>
      </c>
      <c r="E217" s="230" t="s">
        <v>21</v>
      </c>
      <c r="F217" s="231" t="s">
        <v>128</v>
      </c>
      <c r="G217" s="228"/>
      <c r="H217" s="232">
        <v>4</v>
      </c>
      <c r="I217" s="233"/>
      <c r="J217" s="228"/>
      <c r="K217" s="228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130</v>
      </c>
      <c r="AU217" s="238" t="s">
        <v>80</v>
      </c>
      <c r="AV217" s="13" t="s">
        <v>82</v>
      </c>
      <c r="AW217" s="13" t="s">
        <v>34</v>
      </c>
      <c r="AX217" s="13" t="s">
        <v>73</v>
      </c>
      <c r="AY217" s="238" t="s">
        <v>120</v>
      </c>
    </row>
    <row r="218" s="14" customFormat="1">
      <c r="A218" s="14"/>
      <c r="B218" s="239"/>
      <c r="C218" s="240"/>
      <c r="D218" s="229" t="s">
        <v>130</v>
      </c>
      <c r="E218" s="241" t="s">
        <v>21</v>
      </c>
      <c r="F218" s="242" t="s">
        <v>200</v>
      </c>
      <c r="G218" s="240"/>
      <c r="H218" s="241" t="s">
        <v>21</v>
      </c>
      <c r="I218" s="243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130</v>
      </c>
      <c r="AU218" s="248" t="s">
        <v>80</v>
      </c>
      <c r="AV218" s="14" t="s">
        <v>80</v>
      </c>
      <c r="AW218" s="14" t="s">
        <v>34</v>
      </c>
      <c r="AX218" s="14" t="s">
        <v>73</v>
      </c>
      <c r="AY218" s="248" t="s">
        <v>120</v>
      </c>
    </row>
    <row r="219" s="15" customFormat="1">
      <c r="A219" s="15"/>
      <c r="B219" s="249"/>
      <c r="C219" s="250"/>
      <c r="D219" s="229" t="s">
        <v>130</v>
      </c>
      <c r="E219" s="251" t="s">
        <v>21</v>
      </c>
      <c r="F219" s="252" t="s">
        <v>134</v>
      </c>
      <c r="G219" s="250"/>
      <c r="H219" s="253">
        <v>8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9" t="s">
        <v>130</v>
      </c>
      <c r="AU219" s="259" t="s">
        <v>80</v>
      </c>
      <c r="AV219" s="15" t="s">
        <v>128</v>
      </c>
      <c r="AW219" s="15" t="s">
        <v>34</v>
      </c>
      <c r="AX219" s="15" t="s">
        <v>80</v>
      </c>
      <c r="AY219" s="259" t="s">
        <v>120</v>
      </c>
    </row>
    <row r="220" s="2" customFormat="1" ht="76.35" customHeight="1">
      <c r="A220" s="40"/>
      <c r="B220" s="41"/>
      <c r="C220" s="214" t="s">
        <v>309</v>
      </c>
      <c r="D220" s="214" t="s">
        <v>123</v>
      </c>
      <c r="E220" s="215" t="s">
        <v>310</v>
      </c>
      <c r="F220" s="216" t="s">
        <v>311</v>
      </c>
      <c r="G220" s="217" t="s">
        <v>126</v>
      </c>
      <c r="H220" s="218">
        <v>2</v>
      </c>
      <c r="I220" s="219"/>
      <c r="J220" s="220">
        <f>ROUND(I220*H220,2)</f>
        <v>0</v>
      </c>
      <c r="K220" s="216" t="s">
        <v>127</v>
      </c>
      <c r="L220" s="46"/>
      <c r="M220" s="221" t="s">
        <v>21</v>
      </c>
      <c r="N220" s="222" t="s">
        <v>44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128</v>
      </c>
      <c r="AT220" s="225" t="s">
        <v>123</v>
      </c>
      <c r="AU220" s="225" t="s">
        <v>80</v>
      </c>
      <c r="AY220" s="19" t="s">
        <v>120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80</v>
      </c>
      <c r="BK220" s="226">
        <f>ROUND(I220*H220,2)</f>
        <v>0</v>
      </c>
      <c r="BL220" s="19" t="s">
        <v>128</v>
      </c>
      <c r="BM220" s="225" t="s">
        <v>312</v>
      </c>
    </row>
    <row r="221" s="13" customFormat="1">
      <c r="A221" s="13"/>
      <c r="B221" s="227"/>
      <c r="C221" s="228"/>
      <c r="D221" s="229" t="s">
        <v>130</v>
      </c>
      <c r="E221" s="230" t="s">
        <v>21</v>
      </c>
      <c r="F221" s="231" t="s">
        <v>80</v>
      </c>
      <c r="G221" s="228"/>
      <c r="H221" s="232">
        <v>1</v>
      </c>
      <c r="I221" s="233"/>
      <c r="J221" s="228"/>
      <c r="K221" s="228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130</v>
      </c>
      <c r="AU221" s="238" t="s">
        <v>80</v>
      </c>
      <c r="AV221" s="13" t="s">
        <v>82</v>
      </c>
      <c r="AW221" s="13" t="s">
        <v>34</v>
      </c>
      <c r="AX221" s="13" t="s">
        <v>73</v>
      </c>
      <c r="AY221" s="238" t="s">
        <v>120</v>
      </c>
    </row>
    <row r="222" s="13" customFormat="1">
      <c r="A222" s="13"/>
      <c r="B222" s="227"/>
      <c r="C222" s="228"/>
      <c r="D222" s="229" t="s">
        <v>130</v>
      </c>
      <c r="E222" s="230" t="s">
        <v>21</v>
      </c>
      <c r="F222" s="231" t="s">
        <v>80</v>
      </c>
      <c r="G222" s="228"/>
      <c r="H222" s="232">
        <v>1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130</v>
      </c>
      <c r="AU222" s="238" t="s">
        <v>80</v>
      </c>
      <c r="AV222" s="13" t="s">
        <v>82</v>
      </c>
      <c r="AW222" s="13" t="s">
        <v>34</v>
      </c>
      <c r="AX222" s="13" t="s">
        <v>73</v>
      </c>
      <c r="AY222" s="238" t="s">
        <v>120</v>
      </c>
    </row>
    <row r="223" s="14" customFormat="1">
      <c r="A223" s="14"/>
      <c r="B223" s="239"/>
      <c r="C223" s="240"/>
      <c r="D223" s="229" t="s">
        <v>130</v>
      </c>
      <c r="E223" s="241" t="s">
        <v>21</v>
      </c>
      <c r="F223" s="242" t="s">
        <v>200</v>
      </c>
      <c r="G223" s="240"/>
      <c r="H223" s="241" t="s">
        <v>21</v>
      </c>
      <c r="I223" s="243"/>
      <c r="J223" s="240"/>
      <c r="K223" s="240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130</v>
      </c>
      <c r="AU223" s="248" t="s">
        <v>80</v>
      </c>
      <c r="AV223" s="14" t="s">
        <v>80</v>
      </c>
      <c r="AW223" s="14" t="s">
        <v>34</v>
      </c>
      <c r="AX223" s="14" t="s">
        <v>73</v>
      </c>
      <c r="AY223" s="248" t="s">
        <v>120</v>
      </c>
    </row>
    <row r="224" s="15" customFormat="1">
      <c r="A224" s="15"/>
      <c r="B224" s="249"/>
      <c r="C224" s="250"/>
      <c r="D224" s="229" t="s">
        <v>130</v>
      </c>
      <c r="E224" s="251" t="s">
        <v>21</v>
      </c>
      <c r="F224" s="252" t="s">
        <v>134</v>
      </c>
      <c r="G224" s="250"/>
      <c r="H224" s="253">
        <v>2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9" t="s">
        <v>130</v>
      </c>
      <c r="AU224" s="259" t="s">
        <v>80</v>
      </c>
      <c r="AV224" s="15" t="s">
        <v>128</v>
      </c>
      <c r="AW224" s="15" t="s">
        <v>34</v>
      </c>
      <c r="AX224" s="15" t="s">
        <v>80</v>
      </c>
      <c r="AY224" s="259" t="s">
        <v>120</v>
      </c>
    </row>
    <row r="225" s="2" customFormat="1" ht="24.15" customHeight="1">
      <c r="A225" s="40"/>
      <c r="B225" s="41"/>
      <c r="C225" s="214" t="s">
        <v>313</v>
      </c>
      <c r="D225" s="214" t="s">
        <v>123</v>
      </c>
      <c r="E225" s="215" t="s">
        <v>314</v>
      </c>
      <c r="F225" s="216" t="s">
        <v>315</v>
      </c>
      <c r="G225" s="217" t="s">
        <v>126</v>
      </c>
      <c r="H225" s="218">
        <v>2</v>
      </c>
      <c r="I225" s="219"/>
      <c r="J225" s="220">
        <f>ROUND(I225*H225,2)</f>
        <v>0</v>
      </c>
      <c r="K225" s="216" t="s">
        <v>127</v>
      </c>
      <c r="L225" s="46"/>
      <c r="M225" s="221" t="s">
        <v>21</v>
      </c>
      <c r="N225" s="222" t="s">
        <v>44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128</v>
      </c>
      <c r="AT225" s="225" t="s">
        <v>123</v>
      </c>
      <c r="AU225" s="225" t="s">
        <v>80</v>
      </c>
      <c r="AY225" s="19" t="s">
        <v>120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80</v>
      </c>
      <c r="BK225" s="226">
        <f>ROUND(I225*H225,2)</f>
        <v>0</v>
      </c>
      <c r="BL225" s="19" t="s">
        <v>128</v>
      </c>
      <c r="BM225" s="225" t="s">
        <v>316</v>
      </c>
    </row>
    <row r="226" s="13" customFormat="1">
      <c r="A226" s="13"/>
      <c r="B226" s="227"/>
      <c r="C226" s="228"/>
      <c r="D226" s="229" t="s">
        <v>130</v>
      </c>
      <c r="E226" s="230" t="s">
        <v>21</v>
      </c>
      <c r="F226" s="231" t="s">
        <v>80</v>
      </c>
      <c r="G226" s="228"/>
      <c r="H226" s="232">
        <v>1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130</v>
      </c>
      <c r="AU226" s="238" t="s">
        <v>80</v>
      </c>
      <c r="AV226" s="13" t="s">
        <v>82</v>
      </c>
      <c r="AW226" s="13" t="s">
        <v>34</v>
      </c>
      <c r="AX226" s="13" t="s">
        <v>73</v>
      </c>
      <c r="AY226" s="238" t="s">
        <v>120</v>
      </c>
    </row>
    <row r="227" s="13" customFormat="1">
      <c r="A227" s="13"/>
      <c r="B227" s="227"/>
      <c r="C227" s="228"/>
      <c r="D227" s="229" t="s">
        <v>130</v>
      </c>
      <c r="E227" s="230" t="s">
        <v>21</v>
      </c>
      <c r="F227" s="231" t="s">
        <v>80</v>
      </c>
      <c r="G227" s="228"/>
      <c r="H227" s="232">
        <v>1</v>
      </c>
      <c r="I227" s="233"/>
      <c r="J227" s="228"/>
      <c r="K227" s="228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130</v>
      </c>
      <c r="AU227" s="238" t="s">
        <v>80</v>
      </c>
      <c r="AV227" s="13" t="s">
        <v>82</v>
      </c>
      <c r="AW227" s="13" t="s">
        <v>34</v>
      </c>
      <c r="AX227" s="13" t="s">
        <v>73</v>
      </c>
      <c r="AY227" s="238" t="s">
        <v>120</v>
      </c>
    </row>
    <row r="228" s="14" customFormat="1">
      <c r="A228" s="14"/>
      <c r="B228" s="239"/>
      <c r="C228" s="240"/>
      <c r="D228" s="229" t="s">
        <v>130</v>
      </c>
      <c r="E228" s="241" t="s">
        <v>21</v>
      </c>
      <c r="F228" s="242" t="s">
        <v>200</v>
      </c>
      <c r="G228" s="240"/>
      <c r="H228" s="241" t="s">
        <v>21</v>
      </c>
      <c r="I228" s="243"/>
      <c r="J228" s="240"/>
      <c r="K228" s="240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130</v>
      </c>
      <c r="AU228" s="248" t="s">
        <v>80</v>
      </c>
      <c r="AV228" s="14" t="s">
        <v>80</v>
      </c>
      <c r="AW228" s="14" t="s">
        <v>34</v>
      </c>
      <c r="AX228" s="14" t="s">
        <v>73</v>
      </c>
      <c r="AY228" s="248" t="s">
        <v>120</v>
      </c>
    </row>
    <row r="229" s="15" customFormat="1">
      <c r="A229" s="15"/>
      <c r="B229" s="249"/>
      <c r="C229" s="250"/>
      <c r="D229" s="229" t="s">
        <v>130</v>
      </c>
      <c r="E229" s="251" t="s">
        <v>21</v>
      </c>
      <c r="F229" s="252" t="s">
        <v>134</v>
      </c>
      <c r="G229" s="250"/>
      <c r="H229" s="253">
        <v>2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9" t="s">
        <v>130</v>
      </c>
      <c r="AU229" s="259" t="s">
        <v>80</v>
      </c>
      <c r="AV229" s="15" t="s">
        <v>128</v>
      </c>
      <c r="AW229" s="15" t="s">
        <v>34</v>
      </c>
      <c r="AX229" s="15" t="s">
        <v>80</v>
      </c>
      <c r="AY229" s="259" t="s">
        <v>120</v>
      </c>
    </row>
    <row r="230" s="2" customFormat="1" ht="76.35" customHeight="1">
      <c r="A230" s="40"/>
      <c r="B230" s="41"/>
      <c r="C230" s="214" t="s">
        <v>317</v>
      </c>
      <c r="D230" s="214" t="s">
        <v>123</v>
      </c>
      <c r="E230" s="215" t="s">
        <v>318</v>
      </c>
      <c r="F230" s="216" t="s">
        <v>319</v>
      </c>
      <c r="G230" s="217" t="s">
        <v>126</v>
      </c>
      <c r="H230" s="218">
        <v>2</v>
      </c>
      <c r="I230" s="219"/>
      <c r="J230" s="220">
        <f>ROUND(I230*H230,2)</f>
        <v>0</v>
      </c>
      <c r="K230" s="216" t="s">
        <v>127</v>
      </c>
      <c r="L230" s="46"/>
      <c r="M230" s="221" t="s">
        <v>21</v>
      </c>
      <c r="N230" s="222" t="s">
        <v>44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128</v>
      </c>
      <c r="AT230" s="225" t="s">
        <v>123</v>
      </c>
      <c r="AU230" s="225" t="s">
        <v>80</v>
      </c>
      <c r="AY230" s="19" t="s">
        <v>120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80</v>
      </c>
      <c r="BK230" s="226">
        <f>ROUND(I230*H230,2)</f>
        <v>0</v>
      </c>
      <c r="BL230" s="19" t="s">
        <v>128</v>
      </c>
      <c r="BM230" s="225" t="s">
        <v>320</v>
      </c>
    </row>
    <row r="231" s="13" customFormat="1">
      <c r="A231" s="13"/>
      <c r="B231" s="227"/>
      <c r="C231" s="228"/>
      <c r="D231" s="229" t="s">
        <v>130</v>
      </c>
      <c r="E231" s="230" t="s">
        <v>21</v>
      </c>
      <c r="F231" s="231" t="s">
        <v>80</v>
      </c>
      <c r="G231" s="228"/>
      <c r="H231" s="232">
        <v>1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8" t="s">
        <v>130</v>
      </c>
      <c r="AU231" s="238" t="s">
        <v>80</v>
      </c>
      <c r="AV231" s="13" t="s">
        <v>82</v>
      </c>
      <c r="AW231" s="13" t="s">
        <v>34</v>
      </c>
      <c r="AX231" s="13" t="s">
        <v>73</v>
      </c>
      <c r="AY231" s="238" t="s">
        <v>120</v>
      </c>
    </row>
    <row r="232" s="13" customFormat="1">
      <c r="A232" s="13"/>
      <c r="B232" s="227"/>
      <c r="C232" s="228"/>
      <c r="D232" s="229" t="s">
        <v>130</v>
      </c>
      <c r="E232" s="230" t="s">
        <v>21</v>
      </c>
      <c r="F232" s="231" t="s">
        <v>80</v>
      </c>
      <c r="G232" s="228"/>
      <c r="H232" s="232">
        <v>1</v>
      </c>
      <c r="I232" s="233"/>
      <c r="J232" s="228"/>
      <c r="K232" s="228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130</v>
      </c>
      <c r="AU232" s="238" t="s">
        <v>80</v>
      </c>
      <c r="AV232" s="13" t="s">
        <v>82</v>
      </c>
      <c r="AW232" s="13" t="s">
        <v>34</v>
      </c>
      <c r="AX232" s="13" t="s">
        <v>73</v>
      </c>
      <c r="AY232" s="238" t="s">
        <v>120</v>
      </c>
    </row>
    <row r="233" s="14" customFormat="1">
      <c r="A233" s="14"/>
      <c r="B233" s="239"/>
      <c r="C233" s="240"/>
      <c r="D233" s="229" t="s">
        <v>130</v>
      </c>
      <c r="E233" s="241" t="s">
        <v>21</v>
      </c>
      <c r="F233" s="242" t="s">
        <v>200</v>
      </c>
      <c r="G233" s="240"/>
      <c r="H233" s="241" t="s">
        <v>21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130</v>
      </c>
      <c r="AU233" s="248" t="s">
        <v>80</v>
      </c>
      <c r="AV233" s="14" t="s">
        <v>80</v>
      </c>
      <c r="AW233" s="14" t="s">
        <v>34</v>
      </c>
      <c r="AX233" s="14" t="s">
        <v>73</v>
      </c>
      <c r="AY233" s="248" t="s">
        <v>120</v>
      </c>
    </row>
    <row r="234" s="15" customFormat="1">
      <c r="A234" s="15"/>
      <c r="B234" s="249"/>
      <c r="C234" s="250"/>
      <c r="D234" s="229" t="s">
        <v>130</v>
      </c>
      <c r="E234" s="251" t="s">
        <v>21</v>
      </c>
      <c r="F234" s="252" t="s">
        <v>134</v>
      </c>
      <c r="G234" s="250"/>
      <c r="H234" s="253">
        <v>2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9" t="s">
        <v>130</v>
      </c>
      <c r="AU234" s="259" t="s">
        <v>80</v>
      </c>
      <c r="AV234" s="15" t="s">
        <v>128</v>
      </c>
      <c r="AW234" s="15" t="s">
        <v>34</v>
      </c>
      <c r="AX234" s="15" t="s">
        <v>80</v>
      </c>
      <c r="AY234" s="259" t="s">
        <v>120</v>
      </c>
    </row>
    <row r="235" s="2" customFormat="1" ht="16.5" customHeight="1">
      <c r="A235" s="40"/>
      <c r="B235" s="41"/>
      <c r="C235" s="214" t="s">
        <v>321</v>
      </c>
      <c r="D235" s="214" t="s">
        <v>123</v>
      </c>
      <c r="E235" s="215" t="s">
        <v>322</v>
      </c>
      <c r="F235" s="216" t="s">
        <v>323</v>
      </c>
      <c r="G235" s="217" t="s">
        <v>126</v>
      </c>
      <c r="H235" s="218">
        <v>4</v>
      </c>
      <c r="I235" s="219"/>
      <c r="J235" s="220">
        <f>ROUND(I235*H235,2)</f>
        <v>0</v>
      </c>
      <c r="K235" s="216" t="s">
        <v>127</v>
      </c>
      <c r="L235" s="46"/>
      <c r="M235" s="221" t="s">
        <v>21</v>
      </c>
      <c r="N235" s="222" t="s">
        <v>44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128</v>
      </c>
      <c r="AT235" s="225" t="s">
        <v>123</v>
      </c>
      <c r="AU235" s="225" t="s">
        <v>80</v>
      </c>
      <c r="AY235" s="19" t="s">
        <v>120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80</v>
      </c>
      <c r="BK235" s="226">
        <f>ROUND(I235*H235,2)</f>
        <v>0</v>
      </c>
      <c r="BL235" s="19" t="s">
        <v>128</v>
      </c>
      <c r="BM235" s="225" t="s">
        <v>324</v>
      </c>
    </row>
    <row r="236" s="13" customFormat="1">
      <c r="A236" s="13"/>
      <c r="B236" s="227"/>
      <c r="C236" s="228"/>
      <c r="D236" s="229" t="s">
        <v>130</v>
      </c>
      <c r="E236" s="230" t="s">
        <v>21</v>
      </c>
      <c r="F236" s="231" t="s">
        <v>128</v>
      </c>
      <c r="G236" s="228"/>
      <c r="H236" s="232">
        <v>4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130</v>
      </c>
      <c r="AU236" s="238" t="s">
        <v>80</v>
      </c>
      <c r="AV236" s="13" t="s">
        <v>82</v>
      </c>
      <c r="AW236" s="13" t="s">
        <v>34</v>
      </c>
      <c r="AX236" s="13" t="s">
        <v>73</v>
      </c>
      <c r="AY236" s="238" t="s">
        <v>120</v>
      </c>
    </row>
    <row r="237" s="14" customFormat="1">
      <c r="A237" s="14"/>
      <c r="B237" s="239"/>
      <c r="C237" s="240"/>
      <c r="D237" s="229" t="s">
        <v>130</v>
      </c>
      <c r="E237" s="241" t="s">
        <v>21</v>
      </c>
      <c r="F237" s="242" t="s">
        <v>325</v>
      </c>
      <c r="G237" s="240"/>
      <c r="H237" s="241" t="s">
        <v>21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130</v>
      </c>
      <c r="AU237" s="248" t="s">
        <v>80</v>
      </c>
      <c r="AV237" s="14" t="s">
        <v>80</v>
      </c>
      <c r="AW237" s="14" t="s">
        <v>34</v>
      </c>
      <c r="AX237" s="14" t="s">
        <v>73</v>
      </c>
      <c r="AY237" s="248" t="s">
        <v>120</v>
      </c>
    </row>
    <row r="238" s="15" customFormat="1">
      <c r="A238" s="15"/>
      <c r="B238" s="249"/>
      <c r="C238" s="250"/>
      <c r="D238" s="229" t="s">
        <v>130</v>
      </c>
      <c r="E238" s="251" t="s">
        <v>21</v>
      </c>
      <c r="F238" s="252" t="s">
        <v>134</v>
      </c>
      <c r="G238" s="250"/>
      <c r="H238" s="253">
        <v>4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9" t="s">
        <v>130</v>
      </c>
      <c r="AU238" s="259" t="s">
        <v>80</v>
      </c>
      <c r="AV238" s="15" t="s">
        <v>128</v>
      </c>
      <c r="AW238" s="15" t="s">
        <v>34</v>
      </c>
      <c r="AX238" s="15" t="s">
        <v>80</v>
      </c>
      <c r="AY238" s="259" t="s">
        <v>120</v>
      </c>
    </row>
    <row r="239" s="2" customFormat="1" ht="24.15" customHeight="1">
      <c r="A239" s="40"/>
      <c r="B239" s="41"/>
      <c r="C239" s="214" t="s">
        <v>326</v>
      </c>
      <c r="D239" s="214" t="s">
        <v>123</v>
      </c>
      <c r="E239" s="215" t="s">
        <v>327</v>
      </c>
      <c r="F239" s="216" t="s">
        <v>328</v>
      </c>
      <c r="G239" s="217" t="s">
        <v>126</v>
      </c>
      <c r="H239" s="218">
        <v>4</v>
      </c>
      <c r="I239" s="219"/>
      <c r="J239" s="220">
        <f>ROUND(I239*H239,2)</f>
        <v>0</v>
      </c>
      <c r="K239" s="216" t="s">
        <v>127</v>
      </c>
      <c r="L239" s="46"/>
      <c r="M239" s="221" t="s">
        <v>21</v>
      </c>
      <c r="N239" s="222" t="s">
        <v>44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128</v>
      </c>
      <c r="AT239" s="225" t="s">
        <v>123</v>
      </c>
      <c r="AU239" s="225" t="s">
        <v>80</v>
      </c>
      <c r="AY239" s="19" t="s">
        <v>120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80</v>
      </c>
      <c r="BK239" s="226">
        <f>ROUND(I239*H239,2)</f>
        <v>0</v>
      </c>
      <c r="BL239" s="19" t="s">
        <v>128</v>
      </c>
      <c r="BM239" s="225" t="s">
        <v>329</v>
      </c>
    </row>
    <row r="240" s="2" customFormat="1" ht="16.5" customHeight="1">
      <c r="A240" s="40"/>
      <c r="B240" s="41"/>
      <c r="C240" s="214" t="s">
        <v>330</v>
      </c>
      <c r="D240" s="214" t="s">
        <v>123</v>
      </c>
      <c r="E240" s="215" t="s">
        <v>331</v>
      </c>
      <c r="F240" s="216" t="s">
        <v>332</v>
      </c>
      <c r="G240" s="217" t="s">
        <v>126</v>
      </c>
      <c r="H240" s="218">
        <v>4</v>
      </c>
      <c r="I240" s="219"/>
      <c r="J240" s="220">
        <f>ROUND(I240*H240,2)</f>
        <v>0</v>
      </c>
      <c r="K240" s="216" t="s">
        <v>127</v>
      </c>
      <c r="L240" s="46"/>
      <c r="M240" s="221" t="s">
        <v>21</v>
      </c>
      <c r="N240" s="222" t="s">
        <v>44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128</v>
      </c>
      <c r="AT240" s="225" t="s">
        <v>123</v>
      </c>
      <c r="AU240" s="225" t="s">
        <v>80</v>
      </c>
      <c r="AY240" s="19" t="s">
        <v>120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80</v>
      </c>
      <c r="BK240" s="226">
        <f>ROUND(I240*H240,2)</f>
        <v>0</v>
      </c>
      <c r="BL240" s="19" t="s">
        <v>128</v>
      </c>
      <c r="BM240" s="225" t="s">
        <v>333</v>
      </c>
    </row>
    <row r="241" s="2" customFormat="1" ht="90" customHeight="1">
      <c r="A241" s="40"/>
      <c r="B241" s="41"/>
      <c r="C241" s="214" t="s">
        <v>334</v>
      </c>
      <c r="D241" s="214" t="s">
        <v>123</v>
      </c>
      <c r="E241" s="215" t="s">
        <v>335</v>
      </c>
      <c r="F241" s="216" t="s">
        <v>336</v>
      </c>
      <c r="G241" s="217" t="s">
        <v>126</v>
      </c>
      <c r="H241" s="218">
        <v>4</v>
      </c>
      <c r="I241" s="219"/>
      <c r="J241" s="220">
        <f>ROUND(I241*H241,2)</f>
        <v>0</v>
      </c>
      <c r="K241" s="216" t="s">
        <v>127</v>
      </c>
      <c r="L241" s="46"/>
      <c r="M241" s="221" t="s">
        <v>21</v>
      </c>
      <c r="N241" s="222" t="s">
        <v>44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128</v>
      </c>
      <c r="AT241" s="225" t="s">
        <v>123</v>
      </c>
      <c r="AU241" s="225" t="s">
        <v>80</v>
      </c>
      <c r="AY241" s="19" t="s">
        <v>120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80</v>
      </c>
      <c r="BK241" s="226">
        <f>ROUND(I241*H241,2)</f>
        <v>0</v>
      </c>
      <c r="BL241" s="19" t="s">
        <v>128</v>
      </c>
      <c r="BM241" s="225" t="s">
        <v>337</v>
      </c>
    </row>
    <row r="242" s="2" customFormat="1" ht="37.8" customHeight="1">
      <c r="A242" s="40"/>
      <c r="B242" s="41"/>
      <c r="C242" s="214" t="s">
        <v>338</v>
      </c>
      <c r="D242" s="214" t="s">
        <v>123</v>
      </c>
      <c r="E242" s="215" t="s">
        <v>339</v>
      </c>
      <c r="F242" s="216" t="s">
        <v>340</v>
      </c>
      <c r="G242" s="217" t="s">
        <v>126</v>
      </c>
      <c r="H242" s="218">
        <v>4</v>
      </c>
      <c r="I242" s="219"/>
      <c r="J242" s="220">
        <f>ROUND(I242*H242,2)</f>
        <v>0</v>
      </c>
      <c r="K242" s="216" t="s">
        <v>127</v>
      </c>
      <c r="L242" s="46"/>
      <c r="M242" s="221" t="s">
        <v>21</v>
      </c>
      <c r="N242" s="222" t="s">
        <v>44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128</v>
      </c>
      <c r="AT242" s="225" t="s">
        <v>123</v>
      </c>
      <c r="AU242" s="225" t="s">
        <v>80</v>
      </c>
      <c r="AY242" s="19" t="s">
        <v>120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80</v>
      </c>
      <c r="BK242" s="226">
        <f>ROUND(I242*H242,2)</f>
        <v>0</v>
      </c>
      <c r="BL242" s="19" t="s">
        <v>128</v>
      </c>
      <c r="BM242" s="225" t="s">
        <v>341</v>
      </c>
    </row>
    <row r="243" s="2" customFormat="1" ht="33" customHeight="1">
      <c r="A243" s="40"/>
      <c r="B243" s="41"/>
      <c r="C243" s="214" t="s">
        <v>342</v>
      </c>
      <c r="D243" s="214" t="s">
        <v>123</v>
      </c>
      <c r="E243" s="215" t="s">
        <v>343</v>
      </c>
      <c r="F243" s="216" t="s">
        <v>344</v>
      </c>
      <c r="G243" s="217" t="s">
        <v>126</v>
      </c>
      <c r="H243" s="218">
        <v>4</v>
      </c>
      <c r="I243" s="219"/>
      <c r="J243" s="220">
        <f>ROUND(I243*H243,2)</f>
        <v>0</v>
      </c>
      <c r="K243" s="216" t="s">
        <v>127</v>
      </c>
      <c r="L243" s="46"/>
      <c r="M243" s="221" t="s">
        <v>21</v>
      </c>
      <c r="N243" s="222" t="s">
        <v>44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128</v>
      </c>
      <c r="AT243" s="225" t="s">
        <v>123</v>
      </c>
      <c r="AU243" s="225" t="s">
        <v>80</v>
      </c>
      <c r="AY243" s="19" t="s">
        <v>120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80</v>
      </c>
      <c r="BK243" s="226">
        <f>ROUND(I243*H243,2)</f>
        <v>0</v>
      </c>
      <c r="BL243" s="19" t="s">
        <v>128</v>
      </c>
      <c r="BM243" s="225" t="s">
        <v>345</v>
      </c>
    </row>
    <row r="244" s="13" customFormat="1">
      <c r="A244" s="13"/>
      <c r="B244" s="227"/>
      <c r="C244" s="228"/>
      <c r="D244" s="229" t="s">
        <v>130</v>
      </c>
      <c r="E244" s="230" t="s">
        <v>21</v>
      </c>
      <c r="F244" s="231" t="s">
        <v>82</v>
      </c>
      <c r="G244" s="228"/>
      <c r="H244" s="232">
        <v>2</v>
      </c>
      <c r="I244" s="233"/>
      <c r="J244" s="228"/>
      <c r="K244" s="228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130</v>
      </c>
      <c r="AU244" s="238" t="s">
        <v>80</v>
      </c>
      <c r="AV244" s="13" t="s">
        <v>82</v>
      </c>
      <c r="AW244" s="13" t="s">
        <v>34</v>
      </c>
      <c r="AX244" s="13" t="s">
        <v>73</v>
      </c>
      <c r="AY244" s="238" t="s">
        <v>120</v>
      </c>
    </row>
    <row r="245" s="14" customFormat="1">
      <c r="A245" s="14"/>
      <c r="B245" s="239"/>
      <c r="C245" s="240"/>
      <c r="D245" s="229" t="s">
        <v>130</v>
      </c>
      <c r="E245" s="241" t="s">
        <v>21</v>
      </c>
      <c r="F245" s="242" t="s">
        <v>346</v>
      </c>
      <c r="G245" s="240"/>
      <c r="H245" s="241" t="s">
        <v>21</v>
      </c>
      <c r="I245" s="243"/>
      <c r="J245" s="240"/>
      <c r="K245" s="240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130</v>
      </c>
      <c r="AU245" s="248" t="s">
        <v>80</v>
      </c>
      <c r="AV245" s="14" t="s">
        <v>80</v>
      </c>
      <c r="AW245" s="14" t="s">
        <v>34</v>
      </c>
      <c r="AX245" s="14" t="s">
        <v>73</v>
      </c>
      <c r="AY245" s="248" t="s">
        <v>120</v>
      </c>
    </row>
    <row r="246" s="13" customFormat="1">
      <c r="A246" s="13"/>
      <c r="B246" s="227"/>
      <c r="C246" s="228"/>
      <c r="D246" s="229" t="s">
        <v>130</v>
      </c>
      <c r="E246" s="230" t="s">
        <v>21</v>
      </c>
      <c r="F246" s="231" t="s">
        <v>82</v>
      </c>
      <c r="G246" s="228"/>
      <c r="H246" s="232">
        <v>2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130</v>
      </c>
      <c r="AU246" s="238" t="s">
        <v>80</v>
      </c>
      <c r="AV246" s="13" t="s">
        <v>82</v>
      </c>
      <c r="AW246" s="13" t="s">
        <v>34</v>
      </c>
      <c r="AX246" s="13" t="s">
        <v>73</v>
      </c>
      <c r="AY246" s="238" t="s">
        <v>120</v>
      </c>
    </row>
    <row r="247" s="14" customFormat="1">
      <c r="A247" s="14"/>
      <c r="B247" s="239"/>
      <c r="C247" s="240"/>
      <c r="D247" s="229" t="s">
        <v>130</v>
      </c>
      <c r="E247" s="241" t="s">
        <v>21</v>
      </c>
      <c r="F247" s="242" t="s">
        <v>347</v>
      </c>
      <c r="G247" s="240"/>
      <c r="H247" s="241" t="s">
        <v>21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130</v>
      </c>
      <c r="AU247" s="248" t="s">
        <v>80</v>
      </c>
      <c r="AV247" s="14" t="s">
        <v>80</v>
      </c>
      <c r="AW247" s="14" t="s">
        <v>34</v>
      </c>
      <c r="AX247" s="14" t="s">
        <v>73</v>
      </c>
      <c r="AY247" s="248" t="s">
        <v>120</v>
      </c>
    </row>
    <row r="248" s="15" customFormat="1">
      <c r="A248" s="15"/>
      <c r="B248" s="249"/>
      <c r="C248" s="250"/>
      <c r="D248" s="229" t="s">
        <v>130</v>
      </c>
      <c r="E248" s="251" t="s">
        <v>21</v>
      </c>
      <c r="F248" s="252" t="s">
        <v>134</v>
      </c>
      <c r="G248" s="250"/>
      <c r="H248" s="253">
        <v>4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9" t="s">
        <v>130</v>
      </c>
      <c r="AU248" s="259" t="s">
        <v>80</v>
      </c>
      <c r="AV248" s="15" t="s">
        <v>128</v>
      </c>
      <c r="AW248" s="15" t="s">
        <v>34</v>
      </c>
      <c r="AX248" s="15" t="s">
        <v>80</v>
      </c>
      <c r="AY248" s="259" t="s">
        <v>120</v>
      </c>
    </row>
    <row r="249" s="2" customFormat="1" ht="16.5" customHeight="1">
      <c r="A249" s="40"/>
      <c r="B249" s="41"/>
      <c r="C249" s="214" t="s">
        <v>348</v>
      </c>
      <c r="D249" s="214" t="s">
        <v>123</v>
      </c>
      <c r="E249" s="215" t="s">
        <v>349</v>
      </c>
      <c r="F249" s="216" t="s">
        <v>350</v>
      </c>
      <c r="G249" s="217" t="s">
        <v>126</v>
      </c>
      <c r="H249" s="218">
        <v>2</v>
      </c>
      <c r="I249" s="219"/>
      <c r="J249" s="220">
        <f>ROUND(I249*H249,2)</f>
        <v>0</v>
      </c>
      <c r="K249" s="216" t="s">
        <v>127</v>
      </c>
      <c r="L249" s="46"/>
      <c r="M249" s="221" t="s">
        <v>21</v>
      </c>
      <c r="N249" s="222" t="s">
        <v>44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128</v>
      </c>
      <c r="AT249" s="225" t="s">
        <v>123</v>
      </c>
      <c r="AU249" s="225" t="s">
        <v>80</v>
      </c>
      <c r="AY249" s="19" t="s">
        <v>120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80</v>
      </c>
      <c r="BK249" s="226">
        <f>ROUND(I249*H249,2)</f>
        <v>0</v>
      </c>
      <c r="BL249" s="19" t="s">
        <v>128</v>
      </c>
      <c r="BM249" s="225" t="s">
        <v>351</v>
      </c>
    </row>
    <row r="250" s="2" customFormat="1" ht="33" customHeight="1">
      <c r="A250" s="40"/>
      <c r="B250" s="41"/>
      <c r="C250" s="214" t="s">
        <v>352</v>
      </c>
      <c r="D250" s="214" t="s">
        <v>123</v>
      </c>
      <c r="E250" s="215" t="s">
        <v>353</v>
      </c>
      <c r="F250" s="216" t="s">
        <v>354</v>
      </c>
      <c r="G250" s="217" t="s">
        <v>126</v>
      </c>
      <c r="H250" s="218">
        <v>2</v>
      </c>
      <c r="I250" s="219"/>
      <c r="J250" s="220">
        <f>ROUND(I250*H250,2)</f>
        <v>0</v>
      </c>
      <c r="K250" s="216" t="s">
        <v>127</v>
      </c>
      <c r="L250" s="46"/>
      <c r="M250" s="221" t="s">
        <v>21</v>
      </c>
      <c r="N250" s="222" t="s">
        <v>44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128</v>
      </c>
      <c r="AT250" s="225" t="s">
        <v>123</v>
      </c>
      <c r="AU250" s="225" t="s">
        <v>80</v>
      </c>
      <c r="AY250" s="19" t="s">
        <v>120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80</v>
      </c>
      <c r="BK250" s="226">
        <f>ROUND(I250*H250,2)</f>
        <v>0</v>
      </c>
      <c r="BL250" s="19" t="s">
        <v>128</v>
      </c>
      <c r="BM250" s="225" t="s">
        <v>355</v>
      </c>
    </row>
    <row r="251" s="2" customFormat="1" ht="24.15" customHeight="1">
      <c r="A251" s="40"/>
      <c r="B251" s="41"/>
      <c r="C251" s="214" t="s">
        <v>356</v>
      </c>
      <c r="D251" s="214" t="s">
        <v>123</v>
      </c>
      <c r="E251" s="215" t="s">
        <v>357</v>
      </c>
      <c r="F251" s="216" t="s">
        <v>358</v>
      </c>
      <c r="G251" s="217" t="s">
        <v>126</v>
      </c>
      <c r="H251" s="218">
        <v>1</v>
      </c>
      <c r="I251" s="219"/>
      <c r="J251" s="220">
        <f>ROUND(I251*H251,2)</f>
        <v>0</v>
      </c>
      <c r="K251" s="216" t="s">
        <v>127</v>
      </c>
      <c r="L251" s="46"/>
      <c r="M251" s="221" t="s">
        <v>21</v>
      </c>
      <c r="N251" s="222" t="s">
        <v>44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128</v>
      </c>
      <c r="AT251" s="225" t="s">
        <v>123</v>
      </c>
      <c r="AU251" s="225" t="s">
        <v>80</v>
      </c>
      <c r="AY251" s="19" t="s">
        <v>120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80</v>
      </c>
      <c r="BK251" s="226">
        <f>ROUND(I251*H251,2)</f>
        <v>0</v>
      </c>
      <c r="BL251" s="19" t="s">
        <v>128</v>
      </c>
      <c r="BM251" s="225" t="s">
        <v>359</v>
      </c>
    </row>
    <row r="252" s="13" customFormat="1">
      <c r="A252" s="13"/>
      <c r="B252" s="227"/>
      <c r="C252" s="228"/>
      <c r="D252" s="229" t="s">
        <v>130</v>
      </c>
      <c r="E252" s="230" t="s">
        <v>21</v>
      </c>
      <c r="F252" s="231" t="s">
        <v>80</v>
      </c>
      <c r="G252" s="228"/>
      <c r="H252" s="232">
        <v>1</v>
      </c>
      <c r="I252" s="233"/>
      <c r="J252" s="228"/>
      <c r="K252" s="228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130</v>
      </c>
      <c r="AU252" s="238" t="s">
        <v>80</v>
      </c>
      <c r="AV252" s="13" t="s">
        <v>82</v>
      </c>
      <c r="AW252" s="13" t="s">
        <v>34</v>
      </c>
      <c r="AX252" s="13" t="s">
        <v>73</v>
      </c>
      <c r="AY252" s="238" t="s">
        <v>120</v>
      </c>
    </row>
    <row r="253" s="14" customFormat="1">
      <c r="A253" s="14"/>
      <c r="B253" s="239"/>
      <c r="C253" s="240"/>
      <c r="D253" s="229" t="s">
        <v>130</v>
      </c>
      <c r="E253" s="241" t="s">
        <v>21</v>
      </c>
      <c r="F253" s="242" t="s">
        <v>360</v>
      </c>
      <c r="G253" s="240"/>
      <c r="H253" s="241" t="s">
        <v>21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130</v>
      </c>
      <c r="AU253" s="248" t="s">
        <v>80</v>
      </c>
      <c r="AV253" s="14" t="s">
        <v>80</v>
      </c>
      <c r="AW253" s="14" t="s">
        <v>34</v>
      </c>
      <c r="AX253" s="14" t="s">
        <v>73</v>
      </c>
      <c r="AY253" s="248" t="s">
        <v>120</v>
      </c>
    </row>
    <row r="254" s="15" customFormat="1">
      <c r="A254" s="15"/>
      <c r="B254" s="249"/>
      <c r="C254" s="250"/>
      <c r="D254" s="229" t="s">
        <v>130</v>
      </c>
      <c r="E254" s="251" t="s">
        <v>21</v>
      </c>
      <c r="F254" s="252" t="s">
        <v>134</v>
      </c>
      <c r="G254" s="250"/>
      <c r="H254" s="253">
        <v>1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9" t="s">
        <v>130</v>
      </c>
      <c r="AU254" s="259" t="s">
        <v>80</v>
      </c>
      <c r="AV254" s="15" t="s">
        <v>128</v>
      </c>
      <c r="AW254" s="15" t="s">
        <v>34</v>
      </c>
      <c r="AX254" s="15" t="s">
        <v>80</v>
      </c>
      <c r="AY254" s="259" t="s">
        <v>120</v>
      </c>
    </row>
    <row r="255" s="2" customFormat="1" ht="78" customHeight="1">
      <c r="A255" s="40"/>
      <c r="B255" s="41"/>
      <c r="C255" s="214" t="s">
        <v>361</v>
      </c>
      <c r="D255" s="214" t="s">
        <v>123</v>
      </c>
      <c r="E255" s="215" t="s">
        <v>362</v>
      </c>
      <c r="F255" s="216" t="s">
        <v>363</v>
      </c>
      <c r="G255" s="217" t="s">
        <v>126</v>
      </c>
      <c r="H255" s="218">
        <v>1</v>
      </c>
      <c r="I255" s="219"/>
      <c r="J255" s="220">
        <f>ROUND(I255*H255,2)</f>
        <v>0</v>
      </c>
      <c r="K255" s="216" t="s">
        <v>127</v>
      </c>
      <c r="L255" s="46"/>
      <c r="M255" s="221" t="s">
        <v>21</v>
      </c>
      <c r="N255" s="222" t="s">
        <v>44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128</v>
      </c>
      <c r="AT255" s="225" t="s">
        <v>123</v>
      </c>
      <c r="AU255" s="225" t="s">
        <v>80</v>
      </c>
      <c r="AY255" s="19" t="s">
        <v>120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80</v>
      </c>
      <c r="BK255" s="226">
        <f>ROUND(I255*H255,2)</f>
        <v>0</v>
      </c>
      <c r="BL255" s="19" t="s">
        <v>128</v>
      </c>
      <c r="BM255" s="225" t="s">
        <v>364</v>
      </c>
    </row>
    <row r="256" s="2" customFormat="1" ht="90" customHeight="1">
      <c r="A256" s="40"/>
      <c r="B256" s="41"/>
      <c r="C256" s="214" t="s">
        <v>365</v>
      </c>
      <c r="D256" s="214" t="s">
        <v>123</v>
      </c>
      <c r="E256" s="215" t="s">
        <v>366</v>
      </c>
      <c r="F256" s="216" t="s">
        <v>367</v>
      </c>
      <c r="G256" s="217" t="s">
        <v>126</v>
      </c>
      <c r="H256" s="218">
        <v>1</v>
      </c>
      <c r="I256" s="219"/>
      <c r="J256" s="220">
        <f>ROUND(I256*H256,2)</f>
        <v>0</v>
      </c>
      <c r="K256" s="216" t="s">
        <v>127</v>
      </c>
      <c r="L256" s="46"/>
      <c r="M256" s="221" t="s">
        <v>21</v>
      </c>
      <c r="N256" s="222" t="s">
        <v>44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128</v>
      </c>
      <c r="AT256" s="225" t="s">
        <v>123</v>
      </c>
      <c r="AU256" s="225" t="s">
        <v>80</v>
      </c>
      <c r="AY256" s="19" t="s">
        <v>120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80</v>
      </c>
      <c r="BK256" s="226">
        <f>ROUND(I256*H256,2)</f>
        <v>0</v>
      </c>
      <c r="BL256" s="19" t="s">
        <v>128</v>
      </c>
      <c r="BM256" s="225" t="s">
        <v>368</v>
      </c>
    </row>
    <row r="257" s="2" customFormat="1" ht="44.25" customHeight="1">
      <c r="A257" s="40"/>
      <c r="B257" s="41"/>
      <c r="C257" s="214" t="s">
        <v>369</v>
      </c>
      <c r="D257" s="214" t="s">
        <v>123</v>
      </c>
      <c r="E257" s="215" t="s">
        <v>370</v>
      </c>
      <c r="F257" s="216" t="s">
        <v>371</v>
      </c>
      <c r="G257" s="217" t="s">
        <v>126</v>
      </c>
      <c r="H257" s="218">
        <v>1</v>
      </c>
      <c r="I257" s="219"/>
      <c r="J257" s="220">
        <f>ROUND(I257*H257,2)</f>
        <v>0</v>
      </c>
      <c r="K257" s="216" t="s">
        <v>127</v>
      </c>
      <c r="L257" s="46"/>
      <c r="M257" s="221" t="s">
        <v>21</v>
      </c>
      <c r="N257" s="222" t="s">
        <v>44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128</v>
      </c>
      <c r="AT257" s="225" t="s">
        <v>123</v>
      </c>
      <c r="AU257" s="225" t="s">
        <v>80</v>
      </c>
      <c r="AY257" s="19" t="s">
        <v>120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80</v>
      </c>
      <c r="BK257" s="226">
        <f>ROUND(I257*H257,2)</f>
        <v>0</v>
      </c>
      <c r="BL257" s="19" t="s">
        <v>128</v>
      </c>
      <c r="BM257" s="225" t="s">
        <v>372</v>
      </c>
    </row>
    <row r="258" s="2" customFormat="1" ht="44.25" customHeight="1">
      <c r="A258" s="40"/>
      <c r="B258" s="41"/>
      <c r="C258" s="214" t="s">
        <v>373</v>
      </c>
      <c r="D258" s="214" t="s">
        <v>123</v>
      </c>
      <c r="E258" s="215" t="s">
        <v>374</v>
      </c>
      <c r="F258" s="216" t="s">
        <v>375</v>
      </c>
      <c r="G258" s="217" t="s">
        <v>126</v>
      </c>
      <c r="H258" s="218">
        <v>2</v>
      </c>
      <c r="I258" s="219"/>
      <c r="J258" s="220">
        <f>ROUND(I258*H258,2)</f>
        <v>0</v>
      </c>
      <c r="K258" s="216" t="s">
        <v>127</v>
      </c>
      <c r="L258" s="46"/>
      <c r="M258" s="270" t="s">
        <v>21</v>
      </c>
      <c r="N258" s="271" t="s">
        <v>44</v>
      </c>
      <c r="O258" s="272"/>
      <c r="P258" s="273">
        <f>O258*H258</f>
        <v>0</v>
      </c>
      <c r="Q258" s="273">
        <v>0</v>
      </c>
      <c r="R258" s="273">
        <f>Q258*H258</f>
        <v>0</v>
      </c>
      <c r="S258" s="273">
        <v>0</v>
      </c>
      <c r="T258" s="27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128</v>
      </c>
      <c r="AT258" s="225" t="s">
        <v>123</v>
      </c>
      <c r="AU258" s="225" t="s">
        <v>80</v>
      </c>
      <c r="AY258" s="19" t="s">
        <v>120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80</v>
      </c>
      <c r="BK258" s="226">
        <f>ROUND(I258*H258,2)</f>
        <v>0</v>
      </c>
      <c r="BL258" s="19" t="s">
        <v>128</v>
      </c>
      <c r="BM258" s="225" t="s">
        <v>376</v>
      </c>
    </row>
    <row r="259" s="2" customFormat="1" ht="6.96" customHeight="1">
      <c r="A259" s="40"/>
      <c r="B259" s="61"/>
      <c r="C259" s="62"/>
      <c r="D259" s="62"/>
      <c r="E259" s="62"/>
      <c r="F259" s="62"/>
      <c r="G259" s="62"/>
      <c r="H259" s="62"/>
      <c r="I259" s="62"/>
      <c r="J259" s="62"/>
      <c r="K259" s="62"/>
      <c r="L259" s="46"/>
      <c r="M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</row>
  </sheetData>
  <sheetProtection sheet="1" autoFilter="0" formatColumns="0" formatRows="0" objects="1" scenarios="1" spinCount="100000" saltValue="x0gyvv+JuuomDPgPDQQqqKhUNJD2Pq8fTNrV+O5xSSbWHp1s8c0GXMpjy3VwxpIom39Q+3ihwCUNRcwVbrXc5Q==" hashValue="qAsTsJpz4dJ7NA1HCZHN1U0fMOJAxaN/Hzpql0jp+qebOKOUrz7H9dUnO4VUbSnO/D7ann7vyShnHmRXzf2sbw==" algorithmName="SHA-512" password="CC35"/>
  <autoFilter ref="C87:K2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zakázky'!K6</f>
        <v>Odstranění důlní škody Louky nad Olší - Karviná km 326,224-331,700 kol. č. 1 - zabezpečovací zařízení</v>
      </c>
      <c r="F7" s="144"/>
      <c r="G7" s="144"/>
      <c r="H7" s="144"/>
      <c r="L7" s="22"/>
    </row>
    <row r="8" s="1" customFormat="1" ht="12" customHeight="1">
      <c r="B8" s="22"/>
      <c r="D8" s="144" t="s">
        <v>94</v>
      </c>
      <c r="L8" s="22"/>
    </row>
    <row r="9" s="2" customFormat="1" ht="16.5" customHeight="1">
      <c r="A9" s="40"/>
      <c r="B9" s="46"/>
      <c r="C9" s="40"/>
      <c r="D9" s="40"/>
      <c r="E9" s="145" t="s">
        <v>95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377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21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zakázky'!AN8</f>
        <v>20. 10. 2023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21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21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27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27</v>
      </c>
      <c r="J22" s="135" t="str">
        <f>IF('Rekapitulace zakázky'!AN16="","",'Rekapitulace zakázky'!AN16)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zakázky'!E17="","",'Rekapitulace zakázky'!E17)</f>
        <v xml:space="preserve"> </v>
      </c>
      <c r="F23" s="40"/>
      <c r="G23" s="40"/>
      <c r="H23" s="40"/>
      <c r="I23" s="144" t="s">
        <v>29</v>
      </c>
      <c r="J23" s="135" t="str">
        <f>IF('Rekapitulace zakázky'!AN17="","",'Rekapitulace zakázky'!AN17)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27</v>
      </c>
      <c r="J25" s="135" t="s">
        <v>21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36</v>
      </c>
      <c r="F26" s="40"/>
      <c r="G26" s="40"/>
      <c r="H26" s="40"/>
      <c r="I26" s="144" t="s">
        <v>29</v>
      </c>
      <c r="J26" s="135" t="s">
        <v>21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21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ROUND((SUM(BE87:BE94)),  2)</f>
        <v>0</v>
      </c>
      <c r="G35" s="40"/>
      <c r="H35" s="40"/>
      <c r="I35" s="159">
        <v>0.20999999999999999</v>
      </c>
      <c r="J35" s="158">
        <f>ROUND(((SUM(BE87:BE94))*I35),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ROUND((SUM(BF87:BF94)),  2)</f>
        <v>0</v>
      </c>
      <c r="G36" s="40"/>
      <c r="H36" s="40"/>
      <c r="I36" s="159">
        <v>0.14999999999999999</v>
      </c>
      <c r="J36" s="158">
        <f>ROUND(((SUM(BF87:BF94))*I36),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ROUND((SUM(BG87:BG94)),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ROUND((SUM(BH87:BH94)),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ROUND((SUM(BI87:BI94)),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Odstranění důlní škody Louky nad Olší - Karviná km 326,224-331,700 kol. č. 1 - zabezpečovací zařízení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ÚRS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Louky nad Olší - Karviná</v>
      </c>
      <c r="G56" s="42"/>
      <c r="H56" s="42"/>
      <c r="I56" s="34" t="s">
        <v>24</v>
      </c>
      <c r="J56" s="74" t="str">
        <f>IF(J14="","",J14)</f>
        <v>20. 10. 2023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Správa železnic, státní organizace</v>
      </c>
      <c r="G58" s="42"/>
      <c r="H58" s="42"/>
      <c r="I58" s="34" t="s">
        <v>32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Jana Kotasková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99</v>
      </c>
      <c r="D61" s="173"/>
      <c r="E61" s="173"/>
      <c r="F61" s="173"/>
      <c r="G61" s="173"/>
      <c r="H61" s="173"/>
      <c r="I61" s="173"/>
      <c r="J61" s="174" t="s">
        <v>100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101</v>
      </c>
    </row>
    <row r="64" s="9" customFormat="1" ht="24.96" customHeight="1">
      <c r="A64" s="9"/>
      <c r="B64" s="176"/>
      <c r="C64" s="177"/>
      <c r="D64" s="178" t="s">
        <v>102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378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71" t="str">
        <f>E7</f>
        <v>Odstranění důlní škody Louky nad Olší - Karviná km 326,224-331,700 kol. č. 1 - zabezpečovací zařízení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94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95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02 - ÚRS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F14</f>
        <v>Louky nad Olší - Karviná</v>
      </c>
      <c r="G81" s="42"/>
      <c r="H81" s="42"/>
      <c r="I81" s="34" t="s">
        <v>24</v>
      </c>
      <c r="J81" s="74" t="str">
        <f>IF(J14="","",J14)</f>
        <v>20. 10. 2023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26</v>
      </c>
      <c r="D83" s="42"/>
      <c r="E83" s="42"/>
      <c r="F83" s="29" t="str">
        <f>E17</f>
        <v>Správa železnic, státní organizace</v>
      </c>
      <c r="G83" s="42"/>
      <c r="H83" s="42"/>
      <c r="I83" s="34" t="s">
        <v>32</v>
      </c>
      <c r="J83" s="38" t="str">
        <f>E23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IF(E20="","",E20)</f>
        <v>Vyplň údaj</v>
      </c>
      <c r="G84" s="42"/>
      <c r="H84" s="42"/>
      <c r="I84" s="34" t="s">
        <v>35</v>
      </c>
      <c r="J84" s="38" t="str">
        <f>E26</f>
        <v>Jana Kotasková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106</v>
      </c>
      <c r="D86" s="190" t="s">
        <v>58</v>
      </c>
      <c r="E86" s="190" t="s">
        <v>54</v>
      </c>
      <c r="F86" s="190" t="s">
        <v>55</v>
      </c>
      <c r="G86" s="190" t="s">
        <v>107</v>
      </c>
      <c r="H86" s="190" t="s">
        <v>108</v>
      </c>
      <c r="I86" s="190" t="s">
        <v>109</v>
      </c>
      <c r="J86" s="190" t="s">
        <v>100</v>
      </c>
      <c r="K86" s="191" t="s">
        <v>110</v>
      </c>
      <c r="L86" s="192"/>
      <c r="M86" s="94" t="s">
        <v>21</v>
      </c>
      <c r="N86" s="95" t="s">
        <v>43</v>
      </c>
      <c r="O86" s="95" t="s">
        <v>111</v>
      </c>
      <c r="P86" s="95" t="s">
        <v>112</v>
      </c>
      <c r="Q86" s="95" t="s">
        <v>113</v>
      </c>
      <c r="R86" s="95" t="s">
        <v>114</v>
      </c>
      <c r="S86" s="95" t="s">
        <v>115</v>
      </c>
      <c r="T86" s="96" t="s">
        <v>116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117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0.71487999999999996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101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72</v>
      </c>
      <c r="E88" s="201" t="s">
        <v>118</v>
      </c>
      <c r="F88" s="201" t="s">
        <v>119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0.71487999999999996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72</v>
      </c>
      <c r="AU88" s="210" t="s">
        <v>73</v>
      </c>
      <c r="AY88" s="209" t="s">
        <v>120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72</v>
      </c>
      <c r="E89" s="212" t="s">
        <v>82</v>
      </c>
      <c r="F89" s="212" t="s">
        <v>379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SUM(P90:P94)</f>
        <v>0</v>
      </c>
      <c r="Q89" s="206"/>
      <c r="R89" s="207">
        <f>SUM(R90:R94)</f>
        <v>0.71487999999999996</v>
      </c>
      <c r="S89" s="206"/>
      <c r="T89" s="208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80</v>
      </c>
      <c r="AY89" s="209" t="s">
        <v>120</v>
      </c>
      <c r="BK89" s="211">
        <f>SUM(BK90:BK94)</f>
        <v>0</v>
      </c>
    </row>
    <row r="90" s="2" customFormat="1" ht="37.8" customHeight="1">
      <c r="A90" s="40"/>
      <c r="B90" s="41"/>
      <c r="C90" s="214" t="s">
        <v>80</v>
      </c>
      <c r="D90" s="214" t="s">
        <v>123</v>
      </c>
      <c r="E90" s="215" t="s">
        <v>380</v>
      </c>
      <c r="F90" s="216" t="s">
        <v>381</v>
      </c>
      <c r="G90" s="217" t="s">
        <v>126</v>
      </c>
      <c r="H90" s="218">
        <v>8</v>
      </c>
      <c r="I90" s="219"/>
      <c r="J90" s="220">
        <f>ROUND(I90*H90,2)</f>
        <v>0</v>
      </c>
      <c r="K90" s="216" t="s">
        <v>382</v>
      </c>
      <c r="L90" s="46"/>
      <c r="M90" s="221" t="s">
        <v>21</v>
      </c>
      <c r="N90" s="222" t="s">
        <v>44</v>
      </c>
      <c r="O90" s="86"/>
      <c r="P90" s="223">
        <f>O90*H90</f>
        <v>0</v>
      </c>
      <c r="Q90" s="223">
        <v>0.089359999999999995</v>
      </c>
      <c r="R90" s="223">
        <f>Q90*H90</f>
        <v>0.71487999999999996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128</v>
      </c>
      <c r="AT90" s="225" t="s">
        <v>123</v>
      </c>
      <c r="AU90" s="225" t="s">
        <v>82</v>
      </c>
      <c r="AY90" s="19" t="s">
        <v>120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80</v>
      </c>
      <c r="BK90" s="226">
        <f>ROUND(I90*H90,2)</f>
        <v>0</v>
      </c>
      <c r="BL90" s="19" t="s">
        <v>128</v>
      </c>
      <c r="BM90" s="225" t="s">
        <v>383</v>
      </c>
    </row>
    <row r="91" s="2" customFormat="1">
      <c r="A91" s="40"/>
      <c r="B91" s="41"/>
      <c r="C91" s="42"/>
      <c r="D91" s="275" t="s">
        <v>384</v>
      </c>
      <c r="E91" s="42"/>
      <c r="F91" s="276" t="s">
        <v>385</v>
      </c>
      <c r="G91" s="42"/>
      <c r="H91" s="42"/>
      <c r="I91" s="277"/>
      <c r="J91" s="42"/>
      <c r="K91" s="42"/>
      <c r="L91" s="46"/>
      <c r="M91" s="278"/>
      <c r="N91" s="27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384</v>
      </c>
      <c r="AU91" s="19" t="s">
        <v>82</v>
      </c>
    </row>
    <row r="92" s="13" customFormat="1">
      <c r="A92" s="13"/>
      <c r="B92" s="227"/>
      <c r="C92" s="228"/>
      <c r="D92" s="229" t="s">
        <v>130</v>
      </c>
      <c r="E92" s="230" t="s">
        <v>21</v>
      </c>
      <c r="F92" s="231" t="s">
        <v>164</v>
      </c>
      <c r="G92" s="228"/>
      <c r="H92" s="232">
        <v>8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130</v>
      </c>
      <c r="AU92" s="238" t="s">
        <v>82</v>
      </c>
      <c r="AV92" s="13" t="s">
        <v>82</v>
      </c>
      <c r="AW92" s="13" t="s">
        <v>34</v>
      </c>
      <c r="AX92" s="13" t="s">
        <v>73</v>
      </c>
      <c r="AY92" s="238" t="s">
        <v>120</v>
      </c>
    </row>
    <row r="93" s="14" customFormat="1">
      <c r="A93" s="14"/>
      <c r="B93" s="239"/>
      <c r="C93" s="240"/>
      <c r="D93" s="229" t="s">
        <v>130</v>
      </c>
      <c r="E93" s="241" t="s">
        <v>21</v>
      </c>
      <c r="F93" s="242" t="s">
        <v>386</v>
      </c>
      <c r="G93" s="240"/>
      <c r="H93" s="241" t="s">
        <v>21</v>
      </c>
      <c r="I93" s="243"/>
      <c r="J93" s="240"/>
      <c r="K93" s="240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130</v>
      </c>
      <c r="AU93" s="248" t="s">
        <v>82</v>
      </c>
      <c r="AV93" s="14" t="s">
        <v>80</v>
      </c>
      <c r="AW93" s="14" t="s">
        <v>34</v>
      </c>
      <c r="AX93" s="14" t="s">
        <v>73</v>
      </c>
      <c r="AY93" s="248" t="s">
        <v>120</v>
      </c>
    </row>
    <row r="94" s="15" customFormat="1">
      <c r="A94" s="15"/>
      <c r="B94" s="249"/>
      <c r="C94" s="250"/>
      <c r="D94" s="229" t="s">
        <v>130</v>
      </c>
      <c r="E94" s="251" t="s">
        <v>21</v>
      </c>
      <c r="F94" s="252" t="s">
        <v>134</v>
      </c>
      <c r="G94" s="250"/>
      <c r="H94" s="253">
        <v>8</v>
      </c>
      <c r="I94" s="254"/>
      <c r="J94" s="250"/>
      <c r="K94" s="250"/>
      <c r="L94" s="255"/>
      <c r="M94" s="280"/>
      <c r="N94" s="281"/>
      <c r="O94" s="281"/>
      <c r="P94" s="281"/>
      <c r="Q94" s="281"/>
      <c r="R94" s="281"/>
      <c r="S94" s="281"/>
      <c r="T94" s="282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9" t="s">
        <v>130</v>
      </c>
      <c r="AU94" s="259" t="s">
        <v>82</v>
      </c>
      <c r="AV94" s="15" t="s">
        <v>128</v>
      </c>
      <c r="AW94" s="15" t="s">
        <v>34</v>
      </c>
      <c r="AX94" s="15" t="s">
        <v>80</v>
      </c>
      <c r="AY94" s="259" t="s">
        <v>120</v>
      </c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46"/>
      <c r="M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</sheetData>
  <sheetProtection sheet="1" autoFilter="0" formatColumns="0" formatRows="0" objects="1" scenarios="1" spinCount="100000" saltValue="1dAQkOwDQ2URZF/PvQ4kQx2ZPHtqVmLTB4R+ol04pro1e+wnTc4lNCeOreC8EGqMK3X0gEawj4lZLRU9cSQzCg==" hashValue="LyTMHdcaX2csbgUl9diAcKUqcpfd3u2OibS1Ib/6mp5NblT8MmHpsIsrqcznV7Tn72FJbwV5UpzYm08q1WfPCg==" algorithmName="SHA-512" password="CC35"/>
  <autoFilter ref="C86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4_01/27512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zakázky'!K6</f>
        <v>Odstranění důlní škody Louky nad Olší - Karviná km 326,224-331,700 kol. č. 1 - zabezpečovací zařízení</v>
      </c>
      <c r="F7" s="144"/>
      <c r="G7" s="144"/>
      <c r="H7" s="144"/>
      <c r="L7" s="22"/>
    </row>
    <row r="8" s="1" customFormat="1" ht="12" customHeight="1">
      <c r="B8" s="22"/>
      <c r="D8" s="144" t="s">
        <v>94</v>
      </c>
      <c r="L8" s="22"/>
    </row>
    <row r="9" s="2" customFormat="1" ht="16.5" customHeight="1">
      <c r="A9" s="40"/>
      <c r="B9" s="46"/>
      <c r="C9" s="40"/>
      <c r="D9" s="40"/>
      <c r="E9" s="145" t="s">
        <v>95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387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21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zakázky'!AN8</f>
        <v>20. 10. 2023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21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21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27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27</v>
      </c>
      <c r="J22" s="135" t="str">
        <f>IF('Rekapitulace zakázky'!AN16="","",'Rekapitulace zakázky'!AN16)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zakázky'!E17="","",'Rekapitulace zakázky'!E17)</f>
        <v xml:space="preserve"> </v>
      </c>
      <c r="F23" s="40"/>
      <c r="G23" s="40"/>
      <c r="H23" s="40"/>
      <c r="I23" s="144" t="s">
        <v>29</v>
      </c>
      <c r="J23" s="135" t="str">
        <f>IF('Rekapitulace zakázky'!AN17="","",'Rekapitulace zakázky'!AN17)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27</v>
      </c>
      <c r="J25" s="135" t="s">
        <v>21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36</v>
      </c>
      <c r="F26" s="40"/>
      <c r="G26" s="40"/>
      <c r="H26" s="40"/>
      <c r="I26" s="144" t="s">
        <v>29</v>
      </c>
      <c r="J26" s="135" t="s">
        <v>21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21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ROUND((SUM(BE87:BE95)),  2)</f>
        <v>0</v>
      </c>
      <c r="G35" s="40"/>
      <c r="H35" s="40"/>
      <c r="I35" s="159">
        <v>0.20999999999999999</v>
      </c>
      <c r="J35" s="158">
        <f>ROUND(((SUM(BE87:BE95))*I35),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ROUND((SUM(BF87:BF95)),  2)</f>
        <v>0</v>
      </c>
      <c r="G36" s="40"/>
      <c r="H36" s="40"/>
      <c r="I36" s="159">
        <v>0.14999999999999999</v>
      </c>
      <c r="J36" s="158">
        <f>ROUND(((SUM(BF87:BF95))*I36),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ROUND((SUM(BG87:BG95)),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ROUND((SUM(BH87:BH95)),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ROUND((SUM(BI87:BI95)),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Odstranění důlní škody Louky nad Olší - Karviná km 326,224-331,700 kol. č. 1 - zabezpečovací zařízení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VON - VON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Louky nad Olší - Karviná</v>
      </c>
      <c r="G56" s="42"/>
      <c r="H56" s="42"/>
      <c r="I56" s="34" t="s">
        <v>24</v>
      </c>
      <c r="J56" s="74" t="str">
        <f>IF(J14="","",J14)</f>
        <v>20. 10. 2023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Správa železnic, státní organizace</v>
      </c>
      <c r="G58" s="42"/>
      <c r="H58" s="42"/>
      <c r="I58" s="34" t="s">
        <v>32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Jana Kotasková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99</v>
      </c>
      <c r="D61" s="173"/>
      <c r="E61" s="173"/>
      <c r="F61" s="173"/>
      <c r="G61" s="173"/>
      <c r="H61" s="173"/>
      <c r="I61" s="173"/>
      <c r="J61" s="174" t="s">
        <v>100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101</v>
      </c>
    </row>
    <row r="64" s="9" customFormat="1" ht="24.96" customHeight="1">
      <c r="A64" s="9"/>
      <c r="B64" s="176"/>
      <c r="C64" s="177"/>
      <c r="D64" s="178" t="s">
        <v>104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388</v>
      </c>
      <c r="E65" s="179"/>
      <c r="F65" s="179"/>
      <c r="G65" s="179"/>
      <c r="H65" s="179"/>
      <c r="I65" s="179"/>
      <c r="J65" s="180">
        <f>J93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71" t="str">
        <f>E7</f>
        <v>Odstranění důlní škody Louky nad Olší - Karviná km 326,224-331,700 kol. č. 1 - zabezpečovací zařízení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94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95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VON - VON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F14</f>
        <v>Louky nad Olší - Karviná</v>
      </c>
      <c r="G81" s="42"/>
      <c r="H81" s="42"/>
      <c r="I81" s="34" t="s">
        <v>24</v>
      </c>
      <c r="J81" s="74" t="str">
        <f>IF(J14="","",J14)</f>
        <v>20. 10. 2023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26</v>
      </c>
      <c r="D83" s="42"/>
      <c r="E83" s="42"/>
      <c r="F83" s="29" t="str">
        <f>E17</f>
        <v>Správa železnic, státní organizace</v>
      </c>
      <c r="G83" s="42"/>
      <c r="H83" s="42"/>
      <c r="I83" s="34" t="s">
        <v>32</v>
      </c>
      <c r="J83" s="38" t="str">
        <f>E23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IF(E20="","",E20)</f>
        <v>Vyplň údaj</v>
      </c>
      <c r="G84" s="42"/>
      <c r="H84" s="42"/>
      <c r="I84" s="34" t="s">
        <v>35</v>
      </c>
      <c r="J84" s="38" t="str">
        <f>E26</f>
        <v>Jana Kotasková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106</v>
      </c>
      <c r="D86" s="190" t="s">
        <v>58</v>
      </c>
      <c r="E86" s="190" t="s">
        <v>54</v>
      </c>
      <c r="F86" s="190" t="s">
        <v>55</v>
      </c>
      <c r="G86" s="190" t="s">
        <v>107</v>
      </c>
      <c r="H86" s="190" t="s">
        <v>108</v>
      </c>
      <c r="I86" s="190" t="s">
        <v>109</v>
      </c>
      <c r="J86" s="190" t="s">
        <v>100</v>
      </c>
      <c r="K86" s="191" t="s">
        <v>110</v>
      </c>
      <c r="L86" s="192"/>
      <c r="M86" s="94" t="s">
        <v>21</v>
      </c>
      <c r="N86" s="95" t="s">
        <v>43</v>
      </c>
      <c r="O86" s="95" t="s">
        <v>111</v>
      </c>
      <c r="P86" s="95" t="s">
        <v>112</v>
      </c>
      <c r="Q86" s="95" t="s">
        <v>113</v>
      </c>
      <c r="R86" s="95" t="s">
        <v>114</v>
      </c>
      <c r="S86" s="95" t="s">
        <v>115</v>
      </c>
      <c r="T86" s="96" t="s">
        <v>116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117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P88+P93</f>
        <v>0</v>
      </c>
      <c r="Q87" s="98"/>
      <c r="R87" s="195">
        <f>R88+R93</f>
        <v>0</v>
      </c>
      <c r="S87" s="98"/>
      <c r="T87" s="196">
        <f>T88+T93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101</v>
      </c>
      <c r="BK87" s="197">
        <f>BK88+BK93</f>
        <v>0</v>
      </c>
    </row>
    <row r="88" s="12" customFormat="1" ht="25.92" customHeight="1">
      <c r="A88" s="12"/>
      <c r="B88" s="198"/>
      <c r="C88" s="199"/>
      <c r="D88" s="200" t="s">
        <v>72</v>
      </c>
      <c r="E88" s="201" t="s">
        <v>153</v>
      </c>
      <c r="F88" s="201" t="s">
        <v>154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SUM(P89:P92)</f>
        <v>0</v>
      </c>
      <c r="Q88" s="206"/>
      <c r="R88" s="207">
        <f>SUM(R89:R92)</f>
        <v>0</v>
      </c>
      <c r="S88" s="206"/>
      <c r="T88" s="208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128</v>
      </c>
      <c r="AT88" s="210" t="s">
        <v>72</v>
      </c>
      <c r="AU88" s="210" t="s">
        <v>73</v>
      </c>
      <c r="AY88" s="209" t="s">
        <v>120</v>
      </c>
      <c r="BK88" s="211">
        <f>SUM(BK89:BK92)</f>
        <v>0</v>
      </c>
    </row>
    <row r="89" s="2" customFormat="1" ht="90" customHeight="1">
      <c r="A89" s="40"/>
      <c r="B89" s="41"/>
      <c r="C89" s="214" t="s">
        <v>80</v>
      </c>
      <c r="D89" s="214" t="s">
        <v>123</v>
      </c>
      <c r="E89" s="215" t="s">
        <v>389</v>
      </c>
      <c r="F89" s="216" t="s">
        <v>390</v>
      </c>
      <c r="G89" s="217" t="s">
        <v>150</v>
      </c>
      <c r="H89" s="218">
        <v>3</v>
      </c>
      <c r="I89" s="219"/>
      <c r="J89" s="220">
        <f>ROUND(I89*H89,2)</f>
        <v>0</v>
      </c>
      <c r="K89" s="216" t="s">
        <v>127</v>
      </c>
      <c r="L89" s="46"/>
      <c r="M89" s="221" t="s">
        <v>21</v>
      </c>
      <c r="N89" s="222" t="s">
        <v>44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391</v>
      </c>
      <c r="AT89" s="225" t="s">
        <v>123</v>
      </c>
      <c r="AU89" s="225" t="s">
        <v>80</v>
      </c>
      <c r="AY89" s="19" t="s">
        <v>120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80</v>
      </c>
      <c r="BK89" s="226">
        <f>ROUND(I89*H89,2)</f>
        <v>0</v>
      </c>
      <c r="BL89" s="19" t="s">
        <v>391</v>
      </c>
      <c r="BM89" s="225" t="s">
        <v>392</v>
      </c>
    </row>
    <row r="90" s="2" customFormat="1" ht="100.5" customHeight="1">
      <c r="A90" s="40"/>
      <c r="B90" s="41"/>
      <c r="C90" s="214" t="s">
        <v>82</v>
      </c>
      <c r="D90" s="214" t="s">
        <v>123</v>
      </c>
      <c r="E90" s="215" t="s">
        <v>393</v>
      </c>
      <c r="F90" s="216" t="s">
        <v>394</v>
      </c>
      <c r="G90" s="217" t="s">
        <v>150</v>
      </c>
      <c r="H90" s="218">
        <v>0.20000000000000001</v>
      </c>
      <c r="I90" s="219"/>
      <c r="J90" s="220">
        <f>ROUND(I90*H90,2)</f>
        <v>0</v>
      </c>
      <c r="K90" s="216" t="s">
        <v>127</v>
      </c>
      <c r="L90" s="46"/>
      <c r="M90" s="221" t="s">
        <v>21</v>
      </c>
      <c r="N90" s="222" t="s">
        <v>44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391</v>
      </c>
      <c r="AT90" s="225" t="s">
        <v>123</v>
      </c>
      <c r="AU90" s="225" t="s">
        <v>80</v>
      </c>
      <c r="AY90" s="19" t="s">
        <v>120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80</v>
      </c>
      <c r="BK90" s="226">
        <f>ROUND(I90*H90,2)</f>
        <v>0</v>
      </c>
      <c r="BL90" s="19" t="s">
        <v>391</v>
      </c>
      <c r="BM90" s="225" t="s">
        <v>395</v>
      </c>
    </row>
    <row r="91" s="2" customFormat="1" ht="101.25" customHeight="1">
      <c r="A91" s="40"/>
      <c r="B91" s="41"/>
      <c r="C91" s="214" t="s">
        <v>139</v>
      </c>
      <c r="D91" s="214" t="s">
        <v>123</v>
      </c>
      <c r="E91" s="215" t="s">
        <v>396</v>
      </c>
      <c r="F91" s="216" t="s">
        <v>397</v>
      </c>
      <c r="G91" s="217" t="s">
        <v>150</v>
      </c>
      <c r="H91" s="218">
        <v>6</v>
      </c>
      <c r="I91" s="219"/>
      <c r="J91" s="220">
        <f>ROUND(I91*H91,2)</f>
        <v>0</v>
      </c>
      <c r="K91" s="216" t="s">
        <v>127</v>
      </c>
      <c r="L91" s="46"/>
      <c r="M91" s="221" t="s">
        <v>21</v>
      </c>
      <c r="N91" s="222" t="s">
        <v>44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391</v>
      </c>
      <c r="AT91" s="225" t="s">
        <v>123</v>
      </c>
      <c r="AU91" s="225" t="s">
        <v>80</v>
      </c>
      <c r="AY91" s="19" t="s">
        <v>120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80</v>
      </c>
      <c r="BK91" s="226">
        <f>ROUND(I91*H91,2)</f>
        <v>0</v>
      </c>
      <c r="BL91" s="19" t="s">
        <v>391</v>
      </c>
      <c r="BM91" s="225" t="s">
        <v>398</v>
      </c>
    </row>
    <row r="92" s="2" customFormat="1" ht="101.25" customHeight="1">
      <c r="A92" s="40"/>
      <c r="B92" s="41"/>
      <c r="C92" s="214" t="s">
        <v>128</v>
      </c>
      <c r="D92" s="214" t="s">
        <v>123</v>
      </c>
      <c r="E92" s="215" t="s">
        <v>399</v>
      </c>
      <c r="F92" s="216" t="s">
        <v>400</v>
      </c>
      <c r="G92" s="217" t="s">
        <v>150</v>
      </c>
      <c r="H92" s="218">
        <v>6</v>
      </c>
      <c r="I92" s="219"/>
      <c r="J92" s="220">
        <f>ROUND(I92*H92,2)</f>
        <v>0</v>
      </c>
      <c r="K92" s="216" t="s">
        <v>127</v>
      </c>
      <c r="L92" s="46"/>
      <c r="M92" s="221" t="s">
        <v>21</v>
      </c>
      <c r="N92" s="222" t="s">
        <v>44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391</v>
      </c>
      <c r="AT92" s="225" t="s">
        <v>123</v>
      </c>
      <c r="AU92" s="225" t="s">
        <v>80</v>
      </c>
      <c r="AY92" s="19" t="s">
        <v>120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80</v>
      </c>
      <c r="BK92" s="226">
        <f>ROUND(I92*H92,2)</f>
        <v>0</v>
      </c>
      <c r="BL92" s="19" t="s">
        <v>391</v>
      </c>
      <c r="BM92" s="225" t="s">
        <v>401</v>
      </c>
    </row>
    <row r="93" s="12" customFormat="1" ht="25.92" customHeight="1">
      <c r="A93" s="12"/>
      <c r="B93" s="198"/>
      <c r="C93" s="199"/>
      <c r="D93" s="200" t="s">
        <v>72</v>
      </c>
      <c r="E93" s="201" t="s">
        <v>402</v>
      </c>
      <c r="F93" s="201" t="s">
        <v>403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SUM(P94:P95)</f>
        <v>0</v>
      </c>
      <c r="Q93" s="206"/>
      <c r="R93" s="207">
        <f>SUM(R94:R95)</f>
        <v>0</v>
      </c>
      <c r="S93" s="206"/>
      <c r="T93" s="208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121</v>
      </c>
      <c r="AT93" s="210" t="s">
        <v>72</v>
      </c>
      <c r="AU93" s="210" t="s">
        <v>73</v>
      </c>
      <c r="AY93" s="209" t="s">
        <v>120</v>
      </c>
      <c r="BK93" s="211">
        <f>SUM(BK94:BK95)</f>
        <v>0</v>
      </c>
    </row>
    <row r="94" s="2" customFormat="1" ht="21.75" customHeight="1">
      <c r="A94" s="40"/>
      <c r="B94" s="41"/>
      <c r="C94" s="214" t="s">
        <v>121</v>
      </c>
      <c r="D94" s="214" t="s">
        <v>123</v>
      </c>
      <c r="E94" s="215" t="s">
        <v>404</v>
      </c>
      <c r="F94" s="216" t="s">
        <v>405</v>
      </c>
      <c r="G94" s="217" t="s">
        <v>406</v>
      </c>
      <c r="H94" s="283"/>
      <c r="I94" s="219"/>
      <c r="J94" s="220">
        <f>ROUND(I94*H94,2)</f>
        <v>0</v>
      </c>
      <c r="K94" s="216" t="s">
        <v>127</v>
      </c>
      <c r="L94" s="46"/>
      <c r="M94" s="221" t="s">
        <v>21</v>
      </c>
      <c r="N94" s="222" t="s">
        <v>44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407</v>
      </c>
      <c r="AT94" s="225" t="s">
        <v>123</v>
      </c>
      <c r="AU94" s="225" t="s">
        <v>80</v>
      </c>
      <c r="AY94" s="19" t="s">
        <v>120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80</v>
      </c>
      <c r="BK94" s="226">
        <f>ROUND(I94*H94,2)</f>
        <v>0</v>
      </c>
      <c r="BL94" s="19" t="s">
        <v>407</v>
      </c>
      <c r="BM94" s="225" t="s">
        <v>408</v>
      </c>
    </row>
    <row r="95" s="2" customFormat="1" ht="44.25" customHeight="1">
      <c r="A95" s="40"/>
      <c r="B95" s="41"/>
      <c r="C95" s="214" t="s">
        <v>155</v>
      </c>
      <c r="D95" s="214" t="s">
        <v>123</v>
      </c>
      <c r="E95" s="215" t="s">
        <v>409</v>
      </c>
      <c r="F95" s="216" t="s">
        <v>410</v>
      </c>
      <c r="G95" s="217" t="s">
        <v>406</v>
      </c>
      <c r="H95" s="283"/>
      <c r="I95" s="219"/>
      <c r="J95" s="220">
        <f>ROUND(I95*H95,2)</f>
        <v>0</v>
      </c>
      <c r="K95" s="216" t="s">
        <v>127</v>
      </c>
      <c r="L95" s="46"/>
      <c r="M95" s="270" t="s">
        <v>21</v>
      </c>
      <c r="N95" s="271" t="s">
        <v>44</v>
      </c>
      <c r="O95" s="272"/>
      <c r="P95" s="273">
        <f>O95*H95</f>
        <v>0</v>
      </c>
      <c r="Q95" s="273">
        <v>0</v>
      </c>
      <c r="R95" s="273">
        <f>Q95*H95</f>
        <v>0</v>
      </c>
      <c r="S95" s="273">
        <v>0</v>
      </c>
      <c r="T95" s="27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407</v>
      </c>
      <c r="AT95" s="225" t="s">
        <v>123</v>
      </c>
      <c r="AU95" s="225" t="s">
        <v>80</v>
      </c>
      <c r="AY95" s="19" t="s">
        <v>120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80</v>
      </c>
      <c r="BK95" s="226">
        <f>ROUND(I95*H95,2)</f>
        <v>0</v>
      </c>
      <c r="BL95" s="19" t="s">
        <v>407</v>
      </c>
      <c r="BM95" s="225" t="s">
        <v>411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h4TFkpk2pH0e3GaJNoaesw5Hfv7umKxmAljHX6WluJQYCsbfXv1hJ5PqEssgolnPeG03YfYVllh34b0j25FwQg==" hashValue="rQGu3tbFCVcKO3SWrl9pVHu6Ae96c76DSB36I2xDwoMy376/BDgGdHAlP9LOyZHq9sYpLxD1pRp2E3Kue5jj8A==" algorithmName="SHA-512" password="CC35"/>
  <autoFilter ref="C86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412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413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414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415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416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417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418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419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420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421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422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423</v>
      </c>
      <c r="F18" s="295" t="s">
        <v>424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425</v>
      </c>
      <c r="F19" s="295" t="s">
        <v>426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79</v>
      </c>
      <c r="F20" s="295" t="s">
        <v>427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91</v>
      </c>
      <c r="F21" s="295" t="s">
        <v>428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153</v>
      </c>
      <c r="F22" s="295" t="s">
        <v>154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86</v>
      </c>
      <c r="F23" s="295" t="s">
        <v>429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430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431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432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433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434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435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436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437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438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106</v>
      </c>
      <c r="F36" s="295"/>
      <c r="G36" s="295" t="s">
        <v>439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440</v>
      </c>
      <c r="F37" s="295"/>
      <c r="G37" s="295" t="s">
        <v>441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54</v>
      </c>
      <c r="F38" s="295"/>
      <c r="G38" s="295" t="s">
        <v>442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55</v>
      </c>
      <c r="F39" s="295"/>
      <c r="G39" s="295" t="s">
        <v>443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107</v>
      </c>
      <c r="F40" s="295"/>
      <c r="G40" s="295" t="s">
        <v>444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108</v>
      </c>
      <c r="F41" s="295"/>
      <c r="G41" s="295" t="s">
        <v>445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446</v>
      </c>
      <c r="F42" s="295"/>
      <c r="G42" s="295" t="s">
        <v>447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448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449</v>
      </c>
      <c r="F44" s="295"/>
      <c r="G44" s="295" t="s">
        <v>450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110</v>
      </c>
      <c r="F45" s="295"/>
      <c r="G45" s="295" t="s">
        <v>451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452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453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454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455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456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457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458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459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460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461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462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463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464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465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466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467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468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469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470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471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472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473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474</v>
      </c>
      <c r="D76" s="313"/>
      <c r="E76" s="313"/>
      <c r="F76" s="313" t="s">
        <v>475</v>
      </c>
      <c r="G76" s="314"/>
      <c r="H76" s="313" t="s">
        <v>55</v>
      </c>
      <c r="I76" s="313" t="s">
        <v>58</v>
      </c>
      <c r="J76" s="313" t="s">
        <v>476</v>
      </c>
      <c r="K76" s="312"/>
    </row>
    <row r="77" s="1" customFormat="1" ht="17.25" customHeight="1">
      <c r="B77" s="310"/>
      <c r="C77" s="315" t="s">
        <v>477</v>
      </c>
      <c r="D77" s="315"/>
      <c r="E77" s="315"/>
      <c r="F77" s="316" t="s">
        <v>478</v>
      </c>
      <c r="G77" s="317"/>
      <c r="H77" s="315"/>
      <c r="I77" s="315"/>
      <c r="J77" s="315" t="s">
        <v>479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54</v>
      </c>
      <c r="D79" s="320"/>
      <c r="E79" s="320"/>
      <c r="F79" s="321" t="s">
        <v>480</v>
      </c>
      <c r="G79" s="322"/>
      <c r="H79" s="298" t="s">
        <v>481</v>
      </c>
      <c r="I79" s="298" t="s">
        <v>482</v>
      </c>
      <c r="J79" s="298">
        <v>20</v>
      </c>
      <c r="K79" s="312"/>
    </row>
    <row r="80" s="1" customFormat="1" ht="15" customHeight="1">
      <c r="B80" s="310"/>
      <c r="C80" s="298" t="s">
        <v>483</v>
      </c>
      <c r="D80" s="298"/>
      <c r="E80" s="298"/>
      <c r="F80" s="321" t="s">
        <v>480</v>
      </c>
      <c r="G80" s="322"/>
      <c r="H80" s="298" t="s">
        <v>484</v>
      </c>
      <c r="I80" s="298" t="s">
        <v>482</v>
      </c>
      <c r="J80" s="298">
        <v>120</v>
      </c>
      <c r="K80" s="312"/>
    </row>
    <row r="81" s="1" customFormat="1" ht="15" customHeight="1">
      <c r="B81" s="323"/>
      <c r="C81" s="298" t="s">
        <v>485</v>
      </c>
      <c r="D81" s="298"/>
      <c r="E81" s="298"/>
      <c r="F81" s="321" t="s">
        <v>486</v>
      </c>
      <c r="G81" s="322"/>
      <c r="H81" s="298" t="s">
        <v>487</v>
      </c>
      <c r="I81" s="298" t="s">
        <v>482</v>
      </c>
      <c r="J81" s="298">
        <v>50</v>
      </c>
      <c r="K81" s="312"/>
    </row>
    <row r="82" s="1" customFormat="1" ht="15" customHeight="1">
      <c r="B82" s="323"/>
      <c r="C82" s="298" t="s">
        <v>488</v>
      </c>
      <c r="D82" s="298"/>
      <c r="E82" s="298"/>
      <c r="F82" s="321" t="s">
        <v>480</v>
      </c>
      <c r="G82" s="322"/>
      <c r="H82" s="298" t="s">
        <v>489</v>
      </c>
      <c r="I82" s="298" t="s">
        <v>490</v>
      </c>
      <c r="J82" s="298"/>
      <c r="K82" s="312"/>
    </row>
    <row r="83" s="1" customFormat="1" ht="15" customHeight="1">
      <c r="B83" s="323"/>
      <c r="C83" s="324" t="s">
        <v>491</v>
      </c>
      <c r="D83" s="324"/>
      <c r="E83" s="324"/>
      <c r="F83" s="325" t="s">
        <v>486</v>
      </c>
      <c r="G83" s="324"/>
      <c r="H83" s="324" t="s">
        <v>492</v>
      </c>
      <c r="I83" s="324" t="s">
        <v>482</v>
      </c>
      <c r="J83" s="324">
        <v>15</v>
      </c>
      <c r="K83" s="312"/>
    </row>
    <row r="84" s="1" customFormat="1" ht="15" customHeight="1">
      <c r="B84" s="323"/>
      <c r="C84" s="324" t="s">
        <v>493</v>
      </c>
      <c r="D84" s="324"/>
      <c r="E84" s="324"/>
      <c r="F84" s="325" t="s">
        <v>486</v>
      </c>
      <c r="G84" s="324"/>
      <c r="H84" s="324" t="s">
        <v>494</v>
      </c>
      <c r="I84" s="324" t="s">
        <v>482</v>
      </c>
      <c r="J84" s="324">
        <v>15</v>
      </c>
      <c r="K84" s="312"/>
    </row>
    <row r="85" s="1" customFormat="1" ht="15" customHeight="1">
      <c r="B85" s="323"/>
      <c r="C85" s="324" t="s">
        <v>495</v>
      </c>
      <c r="D85" s="324"/>
      <c r="E85" s="324"/>
      <c r="F85" s="325" t="s">
        <v>486</v>
      </c>
      <c r="G85" s="324"/>
      <c r="H85" s="324" t="s">
        <v>496</v>
      </c>
      <c r="I85" s="324" t="s">
        <v>482</v>
      </c>
      <c r="J85" s="324">
        <v>20</v>
      </c>
      <c r="K85" s="312"/>
    </row>
    <row r="86" s="1" customFormat="1" ht="15" customHeight="1">
      <c r="B86" s="323"/>
      <c r="C86" s="324" t="s">
        <v>497</v>
      </c>
      <c r="D86" s="324"/>
      <c r="E86" s="324"/>
      <c r="F86" s="325" t="s">
        <v>486</v>
      </c>
      <c r="G86" s="324"/>
      <c r="H86" s="324" t="s">
        <v>498</v>
      </c>
      <c r="I86" s="324" t="s">
        <v>482</v>
      </c>
      <c r="J86" s="324">
        <v>20</v>
      </c>
      <c r="K86" s="312"/>
    </row>
    <row r="87" s="1" customFormat="1" ht="15" customHeight="1">
      <c r="B87" s="323"/>
      <c r="C87" s="298" t="s">
        <v>499</v>
      </c>
      <c r="D87" s="298"/>
      <c r="E87" s="298"/>
      <c r="F87" s="321" t="s">
        <v>486</v>
      </c>
      <c r="G87" s="322"/>
      <c r="H87" s="298" t="s">
        <v>500</v>
      </c>
      <c r="I87" s="298" t="s">
        <v>482</v>
      </c>
      <c r="J87" s="298">
        <v>50</v>
      </c>
      <c r="K87" s="312"/>
    </row>
    <row r="88" s="1" customFormat="1" ht="15" customHeight="1">
      <c r="B88" s="323"/>
      <c r="C88" s="298" t="s">
        <v>501</v>
      </c>
      <c r="D88" s="298"/>
      <c r="E88" s="298"/>
      <c r="F88" s="321" t="s">
        <v>486</v>
      </c>
      <c r="G88" s="322"/>
      <c r="H88" s="298" t="s">
        <v>502</v>
      </c>
      <c r="I88" s="298" t="s">
        <v>482</v>
      </c>
      <c r="J88" s="298">
        <v>20</v>
      </c>
      <c r="K88" s="312"/>
    </row>
    <row r="89" s="1" customFormat="1" ht="15" customHeight="1">
      <c r="B89" s="323"/>
      <c r="C89" s="298" t="s">
        <v>503</v>
      </c>
      <c r="D89" s="298"/>
      <c r="E89" s="298"/>
      <c r="F89" s="321" t="s">
        <v>486</v>
      </c>
      <c r="G89" s="322"/>
      <c r="H89" s="298" t="s">
        <v>504</v>
      </c>
      <c r="I89" s="298" t="s">
        <v>482</v>
      </c>
      <c r="J89" s="298">
        <v>20</v>
      </c>
      <c r="K89" s="312"/>
    </row>
    <row r="90" s="1" customFormat="1" ht="15" customHeight="1">
      <c r="B90" s="323"/>
      <c r="C90" s="298" t="s">
        <v>505</v>
      </c>
      <c r="D90" s="298"/>
      <c r="E90" s="298"/>
      <c r="F90" s="321" t="s">
        <v>486</v>
      </c>
      <c r="G90" s="322"/>
      <c r="H90" s="298" t="s">
        <v>506</v>
      </c>
      <c r="I90" s="298" t="s">
        <v>482</v>
      </c>
      <c r="J90" s="298">
        <v>50</v>
      </c>
      <c r="K90" s="312"/>
    </row>
    <row r="91" s="1" customFormat="1" ht="15" customHeight="1">
      <c r="B91" s="323"/>
      <c r="C91" s="298" t="s">
        <v>507</v>
      </c>
      <c r="D91" s="298"/>
      <c r="E91" s="298"/>
      <c r="F91" s="321" t="s">
        <v>486</v>
      </c>
      <c r="G91" s="322"/>
      <c r="H91" s="298" t="s">
        <v>507</v>
      </c>
      <c r="I91" s="298" t="s">
        <v>482</v>
      </c>
      <c r="J91" s="298">
        <v>50</v>
      </c>
      <c r="K91" s="312"/>
    </row>
    <row r="92" s="1" customFormat="1" ht="15" customHeight="1">
      <c r="B92" s="323"/>
      <c r="C92" s="298" t="s">
        <v>508</v>
      </c>
      <c r="D92" s="298"/>
      <c r="E92" s="298"/>
      <c r="F92" s="321" t="s">
        <v>486</v>
      </c>
      <c r="G92" s="322"/>
      <c r="H92" s="298" t="s">
        <v>509</v>
      </c>
      <c r="I92" s="298" t="s">
        <v>482</v>
      </c>
      <c r="J92" s="298">
        <v>255</v>
      </c>
      <c r="K92" s="312"/>
    </row>
    <row r="93" s="1" customFormat="1" ht="15" customHeight="1">
      <c r="B93" s="323"/>
      <c r="C93" s="298" t="s">
        <v>510</v>
      </c>
      <c r="D93" s="298"/>
      <c r="E93" s="298"/>
      <c r="F93" s="321" t="s">
        <v>480</v>
      </c>
      <c r="G93" s="322"/>
      <c r="H93" s="298" t="s">
        <v>511</v>
      </c>
      <c r="I93" s="298" t="s">
        <v>512</v>
      </c>
      <c r="J93" s="298"/>
      <c r="K93" s="312"/>
    </row>
    <row r="94" s="1" customFormat="1" ht="15" customHeight="1">
      <c r="B94" s="323"/>
      <c r="C94" s="298" t="s">
        <v>513</v>
      </c>
      <c r="D94" s="298"/>
      <c r="E94" s="298"/>
      <c r="F94" s="321" t="s">
        <v>480</v>
      </c>
      <c r="G94" s="322"/>
      <c r="H94" s="298" t="s">
        <v>514</v>
      </c>
      <c r="I94" s="298" t="s">
        <v>515</v>
      </c>
      <c r="J94" s="298"/>
      <c r="K94" s="312"/>
    </row>
    <row r="95" s="1" customFormat="1" ht="15" customHeight="1">
      <c r="B95" s="323"/>
      <c r="C95" s="298" t="s">
        <v>516</v>
      </c>
      <c r="D95" s="298"/>
      <c r="E95" s="298"/>
      <c r="F95" s="321" t="s">
        <v>480</v>
      </c>
      <c r="G95" s="322"/>
      <c r="H95" s="298" t="s">
        <v>516</v>
      </c>
      <c r="I95" s="298" t="s">
        <v>515</v>
      </c>
      <c r="J95" s="298"/>
      <c r="K95" s="312"/>
    </row>
    <row r="96" s="1" customFormat="1" ht="15" customHeight="1">
      <c r="B96" s="323"/>
      <c r="C96" s="298" t="s">
        <v>39</v>
      </c>
      <c r="D96" s="298"/>
      <c r="E96" s="298"/>
      <c r="F96" s="321" t="s">
        <v>480</v>
      </c>
      <c r="G96" s="322"/>
      <c r="H96" s="298" t="s">
        <v>517</v>
      </c>
      <c r="I96" s="298" t="s">
        <v>515</v>
      </c>
      <c r="J96" s="298"/>
      <c r="K96" s="312"/>
    </row>
    <row r="97" s="1" customFormat="1" ht="15" customHeight="1">
      <c r="B97" s="323"/>
      <c r="C97" s="298" t="s">
        <v>49</v>
      </c>
      <c r="D97" s="298"/>
      <c r="E97" s="298"/>
      <c r="F97" s="321" t="s">
        <v>480</v>
      </c>
      <c r="G97" s="322"/>
      <c r="H97" s="298" t="s">
        <v>518</v>
      </c>
      <c r="I97" s="298" t="s">
        <v>515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519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474</v>
      </c>
      <c r="D103" s="313"/>
      <c r="E103" s="313"/>
      <c r="F103" s="313" t="s">
        <v>475</v>
      </c>
      <c r="G103" s="314"/>
      <c r="H103" s="313" t="s">
        <v>55</v>
      </c>
      <c r="I103" s="313" t="s">
        <v>58</v>
      </c>
      <c r="J103" s="313" t="s">
        <v>476</v>
      </c>
      <c r="K103" s="312"/>
    </row>
    <row r="104" s="1" customFormat="1" ht="17.25" customHeight="1">
      <c r="B104" s="310"/>
      <c r="C104" s="315" t="s">
        <v>477</v>
      </c>
      <c r="D104" s="315"/>
      <c r="E104" s="315"/>
      <c r="F104" s="316" t="s">
        <v>478</v>
      </c>
      <c r="G104" s="317"/>
      <c r="H104" s="315"/>
      <c r="I104" s="315"/>
      <c r="J104" s="315" t="s">
        <v>479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54</v>
      </c>
      <c r="D106" s="320"/>
      <c r="E106" s="320"/>
      <c r="F106" s="321" t="s">
        <v>480</v>
      </c>
      <c r="G106" s="298"/>
      <c r="H106" s="298" t="s">
        <v>520</v>
      </c>
      <c r="I106" s="298" t="s">
        <v>482</v>
      </c>
      <c r="J106" s="298">
        <v>20</v>
      </c>
      <c r="K106" s="312"/>
    </row>
    <row r="107" s="1" customFormat="1" ht="15" customHeight="1">
      <c r="B107" s="310"/>
      <c r="C107" s="298" t="s">
        <v>483</v>
      </c>
      <c r="D107" s="298"/>
      <c r="E107" s="298"/>
      <c r="F107" s="321" t="s">
        <v>480</v>
      </c>
      <c r="G107" s="298"/>
      <c r="H107" s="298" t="s">
        <v>520</v>
      </c>
      <c r="I107" s="298" t="s">
        <v>482</v>
      </c>
      <c r="J107" s="298">
        <v>120</v>
      </c>
      <c r="K107" s="312"/>
    </row>
    <row r="108" s="1" customFormat="1" ht="15" customHeight="1">
      <c r="B108" s="323"/>
      <c r="C108" s="298" t="s">
        <v>485</v>
      </c>
      <c r="D108" s="298"/>
      <c r="E108" s="298"/>
      <c r="F108" s="321" t="s">
        <v>486</v>
      </c>
      <c r="G108" s="298"/>
      <c r="H108" s="298" t="s">
        <v>520</v>
      </c>
      <c r="I108" s="298" t="s">
        <v>482</v>
      </c>
      <c r="J108" s="298">
        <v>50</v>
      </c>
      <c r="K108" s="312"/>
    </row>
    <row r="109" s="1" customFormat="1" ht="15" customHeight="1">
      <c r="B109" s="323"/>
      <c r="C109" s="298" t="s">
        <v>488</v>
      </c>
      <c r="D109" s="298"/>
      <c r="E109" s="298"/>
      <c r="F109" s="321" t="s">
        <v>480</v>
      </c>
      <c r="G109" s="298"/>
      <c r="H109" s="298" t="s">
        <v>520</v>
      </c>
      <c r="I109" s="298" t="s">
        <v>490</v>
      </c>
      <c r="J109" s="298"/>
      <c r="K109" s="312"/>
    </row>
    <row r="110" s="1" customFormat="1" ht="15" customHeight="1">
      <c r="B110" s="323"/>
      <c r="C110" s="298" t="s">
        <v>499</v>
      </c>
      <c r="D110" s="298"/>
      <c r="E110" s="298"/>
      <c r="F110" s="321" t="s">
        <v>486</v>
      </c>
      <c r="G110" s="298"/>
      <c r="H110" s="298" t="s">
        <v>520</v>
      </c>
      <c r="I110" s="298" t="s">
        <v>482</v>
      </c>
      <c r="J110" s="298">
        <v>50</v>
      </c>
      <c r="K110" s="312"/>
    </row>
    <row r="111" s="1" customFormat="1" ht="15" customHeight="1">
      <c r="B111" s="323"/>
      <c r="C111" s="298" t="s">
        <v>507</v>
      </c>
      <c r="D111" s="298"/>
      <c r="E111" s="298"/>
      <c r="F111" s="321" t="s">
        <v>486</v>
      </c>
      <c r="G111" s="298"/>
      <c r="H111" s="298" t="s">
        <v>520</v>
      </c>
      <c r="I111" s="298" t="s">
        <v>482</v>
      </c>
      <c r="J111" s="298">
        <v>50</v>
      </c>
      <c r="K111" s="312"/>
    </row>
    <row r="112" s="1" customFormat="1" ht="15" customHeight="1">
      <c r="B112" s="323"/>
      <c r="C112" s="298" t="s">
        <v>505</v>
      </c>
      <c r="D112" s="298"/>
      <c r="E112" s="298"/>
      <c r="F112" s="321" t="s">
        <v>486</v>
      </c>
      <c r="G112" s="298"/>
      <c r="H112" s="298" t="s">
        <v>520</v>
      </c>
      <c r="I112" s="298" t="s">
        <v>482</v>
      </c>
      <c r="J112" s="298">
        <v>50</v>
      </c>
      <c r="K112" s="312"/>
    </row>
    <row r="113" s="1" customFormat="1" ht="15" customHeight="1">
      <c r="B113" s="323"/>
      <c r="C113" s="298" t="s">
        <v>54</v>
      </c>
      <c r="D113" s="298"/>
      <c r="E113" s="298"/>
      <c r="F113" s="321" t="s">
        <v>480</v>
      </c>
      <c r="G113" s="298"/>
      <c r="H113" s="298" t="s">
        <v>521</v>
      </c>
      <c r="I113" s="298" t="s">
        <v>482</v>
      </c>
      <c r="J113" s="298">
        <v>20</v>
      </c>
      <c r="K113" s="312"/>
    </row>
    <row r="114" s="1" customFormat="1" ht="15" customHeight="1">
      <c r="B114" s="323"/>
      <c r="C114" s="298" t="s">
        <v>522</v>
      </c>
      <c r="D114" s="298"/>
      <c r="E114" s="298"/>
      <c r="F114" s="321" t="s">
        <v>480</v>
      </c>
      <c r="G114" s="298"/>
      <c r="H114" s="298" t="s">
        <v>523</v>
      </c>
      <c r="I114" s="298" t="s">
        <v>482</v>
      </c>
      <c r="J114" s="298">
        <v>120</v>
      </c>
      <c r="K114" s="312"/>
    </row>
    <row r="115" s="1" customFormat="1" ht="15" customHeight="1">
      <c r="B115" s="323"/>
      <c r="C115" s="298" t="s">
        <v>39</v>
      </c>
      <c r="D115" s="298"/>
      <c r="E115" s="298"/>
      <c r="F115" s="321" t="s">
        <v>480</v>
      </c>
      <c r="G115" s="298"/>
      <c r="H115" s="298" t="s">
        <v>524</v>
      </c>
      <c r="I115" s="298" t="s">
        <v>515</v>
      </c>
      <c r="J115" s="298"/>
      <c r="K115" s="312"/>
    </row>
    <row r="116" s="1" customFormat="1" ht="15" customHeight="1">
      <c r="B116" s="323"/>
      <c r="C116" s="298" t="s">
        <v>49</v>
      </c>
      <c r="D116" s="298"/>
      <c r="E116" s="298"/>
      <c r="F116" s="321" t="s">
        <v>480</v>
      </c>
      <c r="G116" s="298"/>
      <c r="H116" s="298" t="s">
        <v>525</v>
      </c>
      <c r="I116" s="298" t="s">
        <v>515</v>
      </c>
      <c r="J116" s="298"/>
      <c r="K116" s="312"/>
    </row>
    <row r="117" s="1" customFormat="1" ht="15" customHeight="1">
      <c r="B117" s="323"/>
      <c r="C117" s="298" t="s">
        <v>58</v>
      </c>
      <c r="D117" s="298"/>
      <c r="E117" s="298"/>
      <c r="F117" s="321" t="s">
        <v>480</v>
      </c>
      <c r="G117" s="298"/>
      <c r="H117" s="298" t="s">
        <v>526</v>
      </c>
      <c r="I117" s="298" t="s">
        <v>527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528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474</v>
      </c>
      <c r="D123" s="313"/>
      <c r="E123" s="313"/>
      <c r="F123" s="313" t="s">
        <v>475</v>
      </c>
      <c r="G123" s="314"/>
      <c r="H123" s="313" t="s">
        <v>55</v>
      </c>
      <c r="I123" s="313" t="s">
        <v>58</v>
      </c>
      <c r="J123" s="313" t="s">
        <v>476</v>
      </c>
      <c r="K123" s="342"/>
    </row>
    <row r="124" s="1" customFormat="1" ht="17.25" customHeight="1">
      <c r="B124" s="341"/>
      <c r="C124" s="315" t="s">
        <v>477</v>
      </c>
      <c r="D124" s="315"/>
      <c r="E124" s="315"/>
      <c r="F124" s="316" t="s">
        <v>478</v>
      </c>
      <c r="G124" s="317"/>
      <c r="H124" s="315"/>
      <c r="I124" s="315"/>
      <c r="J124" s="315" t="s">
        <v>479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483</v>
      </c>
      <c r="D126" s="320"/>
      <c r="E126" s="320"/>
      <c r="F126" s="321" t="s">
        <v>480</v>
      </c>
      <c r="G126" s="298"/>
      <c r="H126" s="298" t="s">
        <v>520</v>
      </c>
      <c r="I126" s="298" t="s">
        <v>482</v>
      </c>
      <c r="J126" s="298">
        <v>120</v>
      </c>
      <c r="K126" s="346"/>
    </row>
    <row r="127" s="1" customFormat="1" ht="15" customHeight="1">
      <c r="B127" s="343"/>
      <c r="C127" s="298" t="s">
        <v>529</v>
      </c>
      <c r="D127" s="298"/>
      <c r="E127" s="298"/>
      <c r="F127" s="321" t="s">
        <v>480</v>
      </c>
      <c r="G127" s="298"/>
      <c r="H127" s="298" t="s">
        <v>530</v>
      </c>
      <c r="I127" s="298" t="s">
        <v>482</v>
      </c>
      <c r="J127" s="298" t="s">
        <v>531</v>
      </c>
      <c r="K127" s="346"/>
    </row>
    <row r="128" s="1" customFormat="1" ht="15" customHeight="1">
      <c r="B128" s="343"/>
      <c r="C128" s="298" t="s">
        <v>86</v>
      </c>
      <c r="D128" s="298"/>
      <c r="E128" s="298"/>
      <c r="F128" s="321" t="s">
        <v>480</v>
      </c>
      <c r="G128" s="298"/>
      <c r="H128" s="298" t="s">
        <v>532</v>
      </c>
      <c r="I128" s="298" t="s">
        <v>482</v>
      </c>
      <c r="J128" s="298" t="s">
        <v>531</v>
      </c>
      <c r="K128" s="346"/>
    </row>
    <row r="129" s="1" customFormat="1" ht="15" customHeight="1">
      <c r="B129" s="343"/>
      <c r="C129" s="298" t="s">
        <v>491</v>
      </c>
      <c r="D129" s="298"/>
      <c r="E129" s="298"/>
      <c r="F129" s="321" t="s">
        <v>486</v>
      </c>
      <c r="G129" s="298"/>
      <c r="H129" s="298" t="s">
        <v>492</v>
      </c>
      <c r="I129" s="298" t="s">
        <v>482</v>
      </c>
      <c r="J129" s="298">
        <v>15</v>
      </c>
      <c r="K129" s="346"/>
    </row>
    <row r="130" s="1" customFormat="1" ht="15" customHeight="1">
      <c r="B130" s="343"/>
      <c r="C130" s="324" t="s">
        <v>493</v>
      </c>
      <c r="D130" s="324"/>
      <c r="E130" s="324"/>
      <c r="F130" s="325" t="s">
        <v>486</v>
      </c>
      <c r="G130" s="324"/>
      <c r="H130" s="324" t="s">
        <v>494</v>
      </c>
      <c r="I130" s="324" t="s">
        <v>482</v>
      </c>
      <c r="J130" s="324">
        <v>15</v>
      </c>
      <c r="K130" s="346"/>
    </row>
    <row r="131" s="1" customFormat="1" ht="15" customHeight="1">
      <c r="B131" s="343"/>
      <c r="C131" s="324" t="s">
        <v>495</v>
      </c>
      <c r="D131" s="324"/>
      <c r="E131" s="324"/>
      <c r="F131" s="325" t="s">
        <v>486</v>
      </c>
      <c r="G131" s="324"/>
      <c r="H131" s="324" t="s">
        <v>496</v>
      </c>
      <c r="I131" s="324" t="s">
        <v>482</v>
      </c>
      <c r="J131" s="324">
        <v>20</v>
      </c>
      <c r="K131" s="346"/>
    </row>
    <row r="132" s="1" customFormat="1" ht="15" customHeight="1">
      <c r="B132" s="343"/>
      <c r="C132" s="324" t="s">
        <v>497</v>
      </c>
      <c r="D132" s="324"/>
      <c r="E132" s="324"/>
      <c r="F132" s="325" t="s">
        <v>486</v>
      </c>
      <c r="G132" s="324"/>
      <c r="H132" s="324" t="s">
        <v>498</v>
      </c>
      <c r="I132" s="324" t="s">
        <v>482</v>
      </c>
      <c r="J132" s="324">
        <v>20</v>
      </c>
      <c r="K132" s="346"/>
    </row>
    <row r="133" s="1" customFormat="1" ht="15" customHeight="1">
      <c r="B133" s="343"/>
      <c r="C133" s="298" t="s">
        <v>485</v>
      </c>
      <c r="D133" s="298"/>
      <c r="E133" s="298"/>
      <c r="F133" s="321" t="s">
        <v>486</v>
      </c>
      <c r="G133" s="298"/>
      <c r="H133" s="298" t="s">
        <v>520</v>
      </c>
      <c r="I133" s="298" t="s">
        <v>482</v>
      </c>
      <c r="J133" s="298">
        <v>50</v>
      </c>
      <c r="K133" s="346"/>
    </row>
    <row r="134" s="1" customFormat="1" ht="15" customHeight="1">
      <c r="B134" s="343"/>
      <c r="C134" s="298" t="s">
        <v>499</v>
      </c>
      <c r="D134" s="298"/>
      <c r="E134" s="298"/>
      <c r="F134" s="321" t="s">
        <v>486</v>
      </c>
      <c r="G134" s="298"/>
      <c r="H134" s="298" t="s">
        <v>520</v>
      </c>
      <c r="I134" s="298" t="s">
        <v>482</v>
      </c>
      <c r="J134" s="298">
        <v>50</v>
      </c>
      <c r="K134" s="346"/>
    </row>
    <row r="135" s="1" customFormat="1" ht="15" customHeight="1">
      <c r="B135" s="343"/>
      <c r="C135" s="298" t="s">
        <v>505</v>
      </c>
      <c r="D135" s="298"/>
      <c r="E135" s="298"/>
      <c r="F135" s="321" t="s">
        <v>486</v>
      </c>
      <c r="G135" s="298"/>
      <c r="H135" s="298" t="s">
        <v>520</v>
      </c>
      <c r="I135" s="298" t="s">
        <v>482</v>
      </c>
      <c r="J135" s="298">
        <v>50</v>
      </c>
      <c r="K135" s="346"/>
    </row>
    <row r="136" s="1" customFormat="1" ht="15" customHeight="1">
      <c r="B136" s="343"/>
      <c r="C136" s="298" t="s">
        <v>507</v>
      </c>
      <c r="D136" s="298"/>
      <c r="E136" s="298"/>
      <c r="F136" s="321" t="s">
        <v>486</v>
      </c>
      <c r="G136" s="298"/>
      <c r="H136" s="298" t="s">
        <v>520</v>
      </c>
      <c r="I136" s="298" t="s">
        <v>482</v>
      </c>
      <c r="J136" s="298">
        <v>50</v>
      </c>
      <c r="K136" s="346"/>
    </row>
    <row r="137" s="1" customFormat="1" ht="15" customHeight="1">
      <c r="B137" s="343"/>
      <c r="C137" s="298" t="s">
        <v>508</v>
      </c>
      <c r="D137" s="298"/>
      <c r="E137" s="298"/>
      <c r="F137" s="321" t="s">
        <v>486</v>
      </c>
      <c r="G137" s="298"/>
      <c r="H137" s="298" t="s">
        <v>533</v>
      </c>
      <c r="I137" s="298" t="s">
        <v>482</v>
      </c>
      <c r="J137" s="298">
        <v>255</v>
      </c>
      <c r="K137" s="346"/>
    </row>
    <row r="138" s="1" customFormat="1" ht="15" customHeight="1">
      <c r="B138" s="343"/>
      <c r="C138" s="298" t="s">
        <v>510</v>
      </c>
      <c r="D138" s="298"/>
      <c r="E138" s="298"/>
      <c r="F138" s="321" t="s">
        <v>480</v>
      </c>
      <c r="G138" s="298"/>
      <c r="H138" s="298" t="s">
        <v>534</v>
      </c>
      <c r="I138" s="298" t="s">
        <v>512</v>
      </c>
      <c r="J138" s="298"/>
      <c r="K138" s="346"/>
    </row>
    <row r="139" s="1" customFormat="1" ht="15" customHeight="1">
      <c r="B139" s="343"/>
      <c r="C139" s="298" t="s">
        <v>513</v>
      </c>
      <c r="D139" s="298"/>
      <c r="E139" s="298"/>
      <c r="F139" s="321" t="s">
        <v>480</v>
      </c>
      <c r="G139" s="298"/>
      <c r="H139" s="298" t="s">
        <v>535</v>
      </c>
      <c r="I139" s="298" t="s">
        <v>515</v>
      </c>
      <c r="J139" s="298"/>
      <c r="K139" s="346"/>
    </row>
    <row r="140" s="1" customFormat="1" ht="15" customHeight="1">
      <c r="B140" s="343"/>
      <c r="C140" s="298" t="s">
        <v>516</v>
      </c>
      <c r="D140" s="298"/>
      <c r="E140" s="298"/>
      <c r="F140" s="321" t="s">
        <v>480</v>
      </c>
      <c r="G140" s="298"/>
      <c r="H140" s="298" t="s">
        <v>516</v>
      </c>
      <c r="I140" s="298" t="s">
        <v>515</v>
      </c>
      <c r="J140" s="298"/>
      <c r="K140" s="346"/>
    </row>
    <row r="141" s="1" customFormat="1" ht="15" customHeight="1">
      <c r="B141" s="343"/>
      <c r="C141" s="298" t="s">
        <v>39</v>
      </c>
      <c r="D141" s="298"/>
      <c r="E141" s="298"/>
      <c r="F141" s="321" t="s">
        <v>480</v>
      </c>
      <c r="G141" s="298"/>
      <c r="H141" s="298" t="s">
        <v>536</v>
      </c>
      <c r="I141" s="298" t="s">
        <v>515</v>
      </c>
      <c r="J141" s="298"/>
      <c r="K141" s="346"/>
    </row>
    <row r="142" s="1" customFormat="1" ht="15" customHeight="1">
      <c r="B142" s="343"/>
      <c r="C142" s="298" t="s">
        <v>537</v>
      </c>
      <c r="D142" s="298"/>
      <c r="E142" s="298"/>
      <c r="F142" s="321" t="s">
        <v>480</v>
      </c>
      <c r="G142" s="298"/>
      <c r="H142" s="298" t="s">
        <v>538</v>
      </c>
      <c r="I142" s="298" t="s">
        <v>515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539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474</v>
      </c>
      <c r="D148" s="313"/>
      <c r="E148" s="313"/>
      <c r="F148" s="313" t="s">
        <v>475</v>
      </c>
      <c r="G148" s="314"/>
      <c r="H148" s="313" t="s">
        <v>55</v>
      </c>
      <c r="I148" s="313" t="s">
        <v>58</v>
      </c>
      <c r="J148" s="313" t="s">
        <v>476</v>
      </c>
      <c r="K148" s="312"/>
    </row>
    <row r="149" s="1" customFormat="1" ht="17.25" customHeight="1">
      <c r="B149" s="310"/>
      <c r="C149" s="315" t="s">
        <v>477</v>
      </c>
      <c r="D149" s="315"/>
      <c r="E149" s="315"/>
      <c r="F149" s="316" t="s">
        <v>478</v>
      </c>
      <c r="G149" s="317"/>
      <c r="H149" s="315"/>
      <c r="I149" s="315"/>
      <c r="J149" s="315" t="s">
        <v>479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483</v>
      </c>
      <c r="D151" s="298"/>
      <c r="E151" s="298"/>
      <c r="F151" s="351" t="s">
        <v>480</v>
      </c>
      <c r="G151" s="298"/>
      <c r="H151" s="350" t="s">
        <v>520</v>
      </c>
      <c r="I151" s="350" t="s">
        <v>482</v>
      </c>
      <c r="J151" s="350">
        <v>120</v>
      </c>
      <c r="K151" s="346"/>
    </row>
    <row r="152" s="1" customFormat="1" ht="15" customHeight="1">
      <c r="B152" s="323"/>
      <c r="C152" s="350" t="s">
        <v>529</v>
      </c>
      <c r="D152" s="298"/>
      <c r="E152" s="298"/>
      <c r="F152" s="351" t="s">
        <v>480</v>
      </c>
      <c r="G152" s="298"/>
      <c r="H152" s="350" t="s">
        <v>540</v>
      </c>
      <c r="I152" s="350" t="s">
        <v>482</v>
      </c>
      <c r="J152" s="350" t="s">
        <v>531</v>
      </c>
      <c r="K152" s="346"/>
    </row>
    <row r="153" s="1" customFormat="1" ht="15" customHeight="1">
      <c r="B153" s="323"/>
      <c r="C153" s="350" t="s">
        <v>86</v>
      </c>
      <c r="D153" s="298"/>
      <c r="E153" s="298"/>
      <c r="F153" s="351" t="s">
        <v>480</v>
      </c>
      <c r="G153" s="298"/>
      <c r="H153" s="350" t="s">
        <v>541</v>
      </c>
      <c r="I153" s="350" t="s">
        <v>482</v>
      </c>
      <c r="J153" s="350" t="s">
        <v>531</v>
      </c>
      <c r="K153" s="346"/>
    </row>
    <row r="154" s="1" customFormat="1" ht="15" customHeight="1">
      <c r="B154" s="323"/>
      <c r="C154" s="350" t="s">
        <v>485</v>
      </c>
      <c r="D154" s="298"/>
      <c r="E154" s="298"/>
      <c r="F154" s="351" t="s">
        <v>486</v>
      </c>
      <c r="G154" s="298"/>
      <c r="H154" s="350" t="s">
        <v>520</v>
      </c>
      <c r="I154" s="350" t="s">
        <v>482</v>
      </c>
      <c r="J154" s="350">
        <v>50</v>
      </c>
      <c r="K154" s="346"/>
    </row>
    <row r="155" s="1" customFormat="1" ht="15" customHeight="1">
      <c r="B155" s="323"/>
      <c r="C155" s="350" t="s">
        <v>488</v>
      </c>
      <c r="D155" s="298"/>
      <c r="E155" s="298"/>
      <c r="F155" s="351" t="s">
        <v>480</v>
      </c>
      <c r="G155" s="298"/>
      <c r="H155" s="350" t="s">
        <v>520</v>
      </c>
      <c r="I155" s="350" t="s">
        <v>490</v>
      </c>
      <c r="J155" s="350"/>
      <c r="K155" s="346"/>
    </row>
    <row r="156" s="1" customFormat="1" ht="15" customHeight="1">
      <c r="B156" s="323"/>
      <c r="C156" s="350" t="s">
        <v>499</v>
      </c>
      <c r="D156" s="298"/>
      <c r="E156" s="298"/>
      <c r="F156" s="351" t="s">
        <v>486</v>
      </c>
      <c r="G156" s="298"/>
      <c r="H156" s="350" t="s">
        <v>520</v>
      </c>
      <c r="I156" s="350" t="s">
        <v>482</v>
      </c>
      <c r="J156" s="350">
        <v>50</v>
      </c>
      <c r="K156" s="346"/>
    </row>
    <row r="157" s="1" customFormat="1" ht="15" customHeight="1">
      <c r="B157" s="323"/>
      <c r="C157" s="350" t="s">
        <v>507</v>
      </c>
      <c r="D157" s="298"/>
      <c r="E157" s="298"/>
      <c r="F157" s="351" t="s">
        <v>486</v>
      </c>
      <c r="G157" s="298"/>
      <c r="H157" s="350" t="s">
        <v>520</v>
      </c>
      <c r="I157" s="350" t="s">
        <v>482</v>
      </c>
      <c r="J157" s="350">
        <v>50</v>
      </c>
      <c r="K157" s="346"/>
    </row>
    <row r="158" s="1" customFormat="1" ht="15" customHeight="1">
      <c r="B158" s="323"/>
      <c r="C158" s="350" t="s">
        <v>505</v>
      </c>
      <c r="D158" s="298"/>
      <c r="E158" s="298"/>
      <c r="F158" s="351" t="s">
        <v>486</v>
      </c>
      <c r="G158" s="298"/>
      <c r="H158" s="350" t="s">
        <v>520</v>
      </c>
      <c r="I158" s="350" t="s">
        <v>482</v>
      </c>
      <c r="J158" s="350">
        <v>50</v>
      </c>
      <c r="K158" s="346"/>
    </row>
    <row r="159" s="1" customFormat="1" ht="15" customHeight="1">
      <c r="B159" s="323"/>
      <c r="C159" s="350" t="s">
        <v>99</v>
      </c>
      <c r="D159" s="298"/>
      <c r="E159" s="298"/>
      <c r="F159" s="351" t="s">
        <v>480</v>
      </c>
      <c r="G159" s="298"/>
      <c r="H159" s="350" t="s">
        <v>542</v>
      </c>
      <c r="I159" s="350" t="s">
        <v>482</v>
      </c>
      <c r="J159" s="350" t="s">
        <v>543</v>
      </c>
      <c r="K159" s="346"/>
    </row>
    <row r="160" s="1" customFormat="1" ht="15" customHeight="1">
      <c r="B160" s="323"/>
      <c r="C160" s="350" t="s">
        <v>544</v>
      </c>
      <c r="D160" s="298"/>
      <c r="E160" s="298"/>
      <c r="F160" s="351" t="s">
        <v>480</v>
      </c>
      <c r="G160" s="298"/>
      <c r="H160" s="350" t="s">
        <v>545</v>
      </c>
      <c r="I160" s="350" t="s">
        <v>515</v>
      </c>
      <c r="J160" s="350"/>
      <c r="K160" s="346"/>
    </row>
    <row r="161" s="1" customFormat="1" ht="15" customHeight="1">
      <c r="B161" s="352"/>
      <c r="C161" s="353"/>
      <c r="D161" s="353"/>
      <c r="E161" s="353"/>
      <c r="F161" s="353"/>
      <c r="G161" s="353"/>
      <c r="H161" s="353"/>
      <c r="I161" s="353"/>
      <c r="J161" s="353"/>
      <c r="K161" s="354"/>
    </row>
    <row r="162" s="1" customFormat="1" ht="18.75" customHeight="1">
      <c r="B162" s="334"/>
      <c r="C162" s="344"/>
      <c r="D162" s="344"/>
      <c r="E162" s="344"/>
      <c r="F162" s="355"/>
      <c r="G162" s="344"/>
      <c r="H162" s="344"/>
      <c r="I162" s="344"/>
      <c r="J162" s="344"/>
      <c r="K162" s="334"/>
    </row>
    <row r="163" s="1" customFormat="1" ht="18.75" customHeight="1">
      <c r="B163" s="334"/>
      <c r="C163" s="344"/>
      <c r="D163" s="344"/>
      <c r="E163" s="344"/>
      <c r="F163" s="355"/>
      <c r="G163" s="344"/>
      <c r="H163" s="344"/>
      <c r="I163" s="344"/>
      <c r="J163" s="344"/>
      <c r="K163" s="334"/>
    </row>
    <row r="164" s="1" customFormat="1" ht="18.75" customHeight="1">
      <c r="B164" s="334"/>
      <c r="C164" s="344"/>
      <c r="D164" s="344"/>
      <c r="E164" s="344"/>
      <c r="F164" s="355"/>
      <c r="G164" s="344"/>
      <c r="H164" s="344"/>
      <c r="I164" s="344"/>
      <c r="J164" s="344"/>
      <c r="K164" s="334"/>
    </row>
    <row r="165" s="1" customFormat="1" ht="18.75" customHeight="1">
      <c r="B165" s="334"/>
      <c r="C165" s="344"/>
      <c r="D165" s="344"/>
      <c r="E165" s="344"/>
      <c r="F165" s="355"/>
      <c r="G165" s="344"/>
      <c r="H165" s="344"/>
      <c r="I165" s="344"/>
      <c r="J165" s="344"/>
      <c r="K165" s="334"/>
    </row>
    <row r="166" s="1" customFormat="1" ht="18.75" customHeight="1">
      <c r="B166" s="334"/>
      <c r="C166" s="344"/>
      <c r="D166" s="344"/>
      <c r="E166" s="344"/>
      <c r="F166" s="355"/>
      <c r="G166" s="344"/>
      <c r="H166" s="344"/>
      <c r="I166" s="344"/>
      <c r="J166" s="344"/>
      <c r="K166" s="334"/>
    </row>
    <row r="167" s="1" customFormat="1" ht="18.75" customHeight="1">
      <c r="B167" s="334"/>
      <c r="C167" s="344"/>
      <c r="D167" s="344"/>
      <c r="E167" s="344"/>
      <c r="F167" s="355"/>
      <c r="G167" s="344"/>
      <c r="H167" s="344"/>
      <c r="I167" s="344"/>
      <c r="J167" s="344"/>
      <c r="K167" s="334"/>
    </row>
    <row r="168" s="1" customFormat="1" ht="18.75" customHeight="1">
      <c r="B168" s="334"/>
      <c r="C168" s="344"/>
      <c r="D168" s="344"/>
      <c r="E168" s="344"/>
      <c r="F168" s="355"/>
      <c r="G168" s="344"/>
      <c r="H168" s="344"/>
      <c r="I168" s="344"/>
      <c r="J168" s="344"/>
      <c r="K168" s="334"/>
    </row>
    <row r="169" s="1" customFormat="1" ht="18.75" customHeight="1">
      <c r="B169" s="306"/>
      <c r="C169" s="306"/>
      <c r="D169" s="306"/>
      <c r="E169" s="306"/>
      <c r="F169" s="306"/>
      <c r="G169" s="306"/>
      <c r="H169" s="306"/>
      <c r="I169" s="306"/>
      <c r="J169" s="306"/>
      <c r="K169" s="306"/>
    </row>
    <row r="170" s="1" customFormat="1" ht="7.5" customHeight="1">
      <c r="B170" s="285"/>
      <c r="C170" s="286"/>
      <c r="D170" s="286"/>
      <c r="E170" s="286"/>
      <c r="F170" s="286"/>
      <c r="G170" s="286"/>
      <c r="H170" s="286"/>
      <c r="I170" s="286"/>
      <c r="J170" s="286"/>
      <c r="K170" s="287"/>
    </row>
    <row r="171" s="1" customFormat="1" ht="45" customHeight="1">
      <c r="B171" s="288"/>
      <c r="C171" s="289" t="s">
        <v>546</v>
      </c>
      <c r="D171" s="289"/>
      <c r="E171" s="289"/>
      <c r="F171" s="289"/>
      <c r="G171" s="289"/>
      <c r="H171" s="289"/>
      <c r="I171" s="289"/>
      <c r="J171" s="289"/>
      <c r="K171" s="290"/>
    </row>
    <row r="172" s="1" customFormat="1" ht="17.25" customHeight="1">
      <c r="B172" s="288"/>
      <c r="C172" s="313" t="s">
        <v>474</v>
      </c>
      <c r="D172" s="313"/>
      <c r="E172" s="313"/>
      <c r="F172" s="313" t="s">
        <v>475</v>
      </c>
      <c r="G172" s="356"/>
      <c r="H172" s="357" t="s">
        <v>55</v>
      </c>
      <c r="I172" s="357" t="s">
        <v>58</v>
      </c>
      <c r="J172" s="313" t="s">
        <v>476</v>
      </c>
      <c r="K172" s="290"/>
    </row>
    <row r="173" s="1" customFormat="1" ht="17.25" customHeight="1">
      <c r="B173" s="291"/>
      <c r="C173" s="315" t="s">
        <v>477</v>
      </c>
      <c r="D173" s="315"/>
      <c r="E173" s="315"/>
      <c r="F173" s="316" t="s">
        <v>478</v>
      </c>
      <c r="G173" s="358"/>
      <c r="H173" s="359"/>
      <c r="I173" s="359"/>
      <c r="J173" s="315" t="s">
        <v>479</v>
      </c>
      <c r="K173" s="293"/>
    </row>
    <row r="174" s="1" customFormat="1" ht="5.25" customHeight="1">
      <c r="B174" s="323"/>
      <c r="C174" s="318"/>
      <c r="D174" s="318"/>
      <c r="E174" s="318"/>
      <c r="F174" s="318"/>
      <c r="G174" s="319"/>
      <c r="H174" s="318"/>
      <c r="I174" s="318"/>
      <c r="J174" s="318"/>
      <c r="K174" s="346"/>
    </row>
    <row r="175" s="1" customFormat="1" ht="15" customHeight="1">
      <c r="B175" s="323"/>
      <c r="C175" s="298" t="s">
        <v>483</v>
      </c>
      <c r="D175" s="298"/>
      <c r="E175" s="298"/>
      <c r="F175" s="321" t="s">
        <v>480</v>
      </c>
      <c r="G175" s="298"/>
      <c r="H175" s="298" t="s">
        <v>520</v>
      </c>
      <c r="I175" s="298" t="s">
        <v>482</v>
      </c>
      <c r="J175" s="298">
        <v>120</v>
      </c>
      <c r="K175" s="346"/>
    </row>
    <row r="176" s="1" customFormat="1" ht="15" customHeight="1">
      <c r="B176" s="323"/>
      <c r="C176" s="298" t="s">
        <v>529</v>
      </c>
      <c r="D176" s="298"/>
      <c r="E176" s="298"/>
      <c r="F176" s="321" t="s">
        <v>480</v>
      </c>
      <c r="G176" s="298"/>
      <c r="H176" s="298" t="s">
        <v>530</v>
      </c>
      <c r="I176" s="298" t="s">
        <v>482</v>
      </c>
      <c r="J176" s="298" t="s">
        <v>531</v>
      </c>
      <c r="K176" s="346"/>
    </row>
    <row r="177" s="1" customFormat="1" ht="15" customHeight="1">
      <c r="B177" s="323"/>
      <c r="C177" s="298" t="s">
        <v>86</v>
      </c>
      <c r="D177" s="298"/>
      <c r="E177" s="298"/>
      <c r="F177" s="321" t="s">
        <v>480</v>
      </c>
      <c r="G177" s="298"/>
      <c r="H177" s="298" t="s">
        <v>547</v>
      </c>
      <c r="I177" s="298" t="s">
        <v>482</v>
      </c>
      <c r="J177" s="298" t="s">
        <v>531</v>
      </c>
      <c r="K177" s="346"/>
    </row>
    <row r="178" s="1" customFormat="1" ht="15" customHeight="1">
      <c r="B178" s="323"/>
      <c r="C178" s="298" t="s">
        <v>485</v>
      </c>
      <c r="D178" s="298"/>
      <c r="E178" s="298"/>
      <c r="F178" s="321" t="s">
        <v>486</v>
      </c>
      <c r="G178" s="298"/>
      <c r="H178" s="298" t="s">
        <v>547</v>
      </c>
      <c r="I178" s="298" t="s">
        <v>482</v>
      </c>
      <c r="J178" s="298">
        <v>50</v>
      </c>
      <c r="K178" s="346"/>
    </row>
    <row r="179" s="1" customFormat="1" ht="15" customHeight="1">
      <c r="B179" s="323"/>
      <c r="C179" s="298" t="s">
        <v>488</v>
      </c>
      <c r="D179" s="298"/>
      <c r="E179" s="298"/>
      <c r="F179" s="321" t="s">
        <v>480</v>
      </c>
      <c r="G179" s="298"/>
      <c r="H179" s="298" t="s">
        <v>547</v>
      </c>
      <c r="I179" s="298" t="s">
        <v>490</v>
      </c>
      <c r="J179" s="298"/>
      <c r="K179" s="346"/>
    </row>
    <row r="180" s="1" customFormat="1" ht="15" customHeight="1">
      <c r="B180" s="323"/>
      <c r="C180" s="298" t="s">
        <v>499</v>
      </c>
      <c r="D180" s="298"/>
      <c r="E180" s="298"/>
      <c r="F180" s="321" t="s">
        <v>486</v>
      </c>
      <c r="G180" s="298"/>
      <c r="H180" s="298" t="s">
        <v>547</v>
      </c>
      <c r="I180" s="298" t="s">
        <v>482</v>
      </c>
      <c r="J180" s="298">
        <v>50</v>
      </c>
      <c r="K180" s="346"/>
    </row>
    <row r="181" s="1" customFormat="1" ht="15" customHeight="1">
      <c r="B181" s="323"/>
      <c r="C181" s="298" t="s">
        <v>507</v>
      </c>
      <c r="D181" s="298"/>
      <c r="E181" s="298"/>
      <c r="F181" s="321" t="s">
        <v>486</v>
      </c>
      <c r="G181" s="298"/>
      <c r="H181" s="298" t="s">
        <v>547</v>
      </c>
      <c r="I181" s="298" t="s">
        <v>482</v>
      </c>
      <c r="J181" s="298">
        <v>50</v>
      </c>
      <c r="K181" s="346"/>
    </row>
    <row r="182" s="1" customFormat="1" ht="15" customHeight="1">
      <c r="B182" s="323"/>
      <c r="C182" s="298" t="s">
        <v>505</v>
      </c>
      <c r="D182" s="298"/>
      <c r="E182" s="298"/>
      <c r="F182" s="321" t="s">
        <v>486</v>
      </c>
      <c r="G182" s="298"/>
      <c r="H182" s="298" t="s">
        <v>547</v>
      </c>
      <c r="I182" s="298" t="s">
        <v>482</v>
      </c>
      <c r="J182" s="298">
        <v>50</v>
      </c>
      <c r="K182" s="346"/>
    </row>
    <row r="183" s="1" customFormat="1" ht="15" customHeight="1">
      <c r="B183" s="323"/>
      <c r="C183" s="298" t="s">
        <v>106</v>
      </c>
      <c r="D183" s="298"/>
      <c r="E183" s="298"/>
      <c r="F183" s="321" t="s">
        <v>480</v>
      </c>
      <c r="G183" s="298"/>
      <c r="H183" s="298" t="s">
        <v>548</v>
      </c>
      <c r="I183" s="298" t="s">
        <v>549</v>
      </c>
      <c r="J183" s="298"/>
      <c r="K183" s="346"/>
    </row>
    <row r="184" s="1" customFormat="1" ht="15" customHeight="1">
      <c r="B184" s="323"/>
      <c r="C184" s="298" t="s">
        <v>58</v>
      </c>
      <c r="D184" s="298"/>
      <c r="E184" s="298"/>
      <c r="F184" s="321" t="s">
        <v>480</v>
      </c>
      <c r="G184" s="298"/>
      <c r="H184" s="298" t="s">
        <v>550</v>
      </c>
      <c r="I184" s="298" t="s">
        <v>551</v>
      </c>
      <c r="J184" s="298">
        <v>1</v>
      </c>
      <c r="K184" s="346"/>
    </row>
    <row r="185" s="1" customFormat="1" ht="15" customHeight="1">
      <c r="B185" s="323"/>
      <c r="C185" s="298" t="s">
        <v>54</v>
      </c>
      <c r="D185" s="298"/>
      <c r="E185" s="298"/>
      <c r="F185" s="321" t="s">
        <v>480</v>
      </c>
      <c r="G185" s="298"/>
      <c r="H185" s="298" t="s">
        <v>552</v>
      </c>
      <c r="I185" s="298" t="s">
        <v>482</v>
      </c>
      <c r="J185" s="298">
        <v>20</v>
      </c>
      <c r="K185" s="346"/>
    </row>
    <row r="186" s="1" customFormat="1" ht="15" customHeight="1">
      <c r="B186" s="323"/>
      <c r="C186" s="298" t="s">
        <v>55</v>
      </c>
      <c r="D186" s="298"/>
      <c r="E186" s="298"/>
      <c r="F186" s="321" t="s">
        <v>480</v>
      </c>
      <c r="G186" s="298"/>
      <c r="H186" s="298" t="s">
        <v>553</v>
      </c>
      <c r="I186" s="298" t="s">
        <v>482</v>
      </c>
      <c r="J186" s="298">
        <v>255</v>
      </c>
      <c r="K186" s="346"/>
    </row>
    <row r="187" s="1" customFormat="1" ht="15" customHeight="1">
      <c r="B187" s="323"/>
      <c r="C187" s="298" t="s">
        <v>107</v>
      </c>
      <c r="D187" s="298"/>
      <c r="E187" s="298"/>
      <c r="F187" s="321" t="s">
        <v>480</v>
      </c>
      <c r="G187" s="298"/>
      <c r="H187" s="298" t="s">
        <v>444</v>
      </c>
      <c r="I187" s="298" t="s">
        <v>482</v>
      </c>
      <c r="J187" s="298">
        <v>10</v>
      </c>
      <c r="K187" s="346"/>
    </row>
    <row r="188" s="1" customFormat="1" ht="15" customHeight="1">
      <c r="B188" s="323"/>
      <c r="C188" s="298" t="s">
        <v>108</v>
      </c>
      <c r="D188" s="298"/>
      <c r="E188" s="298"/>
      <c r="F188" s="321" t="s">
        <v>480</v>
      </c>
      <c r="G188" s="298"/>
      <c r="H188" s="298" t="s">
        <v>554</v>
      </c>
      <c r="I188" s="298" t="s">
        <v>515</v>
      </c>
      <c r="J188" s="298"/>
      <c r="K188" s="346"/>
    </row>
    <row r="189" s="1" customFormat="1" ht="15" customHeight="1">
      <c r="B189" s="323"/>
      <c r="C189" s="298" t="s">
        <v>555</v>
      </c>
      <c r="D189" s="298"/>
      <c r="E189" s="298"/>
      <c r="F189" s="321" t="s">
        <v>480</v>
      </c>
      <c r="G189" s="298"/>
      <c r="H189" s="298" t="s">
        <v>556</v>
      </c>
      <c r="I189" s="298" t="s">
        <v>515</v>
      </c>
      <c r="J189" s="298"/>
      <c r="K189" s="346"/>
    </row>
    <row r="190" s="1" customFormat="1" ht="15" customHeight="1">
      <c r="B190" s="323"/>
      <c r="C190" s="298" t="s">
        <v>544</v>
      </c>
      <c r="D190" s="298"/>
      <c r="E190" s="298"/>
      <c r="F190" s="321" t="s">
        <v>480</v>
      </c>
      <c r="G190" s="298"/>
      <c r="H190" s="298" t="s">
        <v>557</v>
      </c>
      <c r="I190" s="298" t="s">
        <v>515</v>
      </c>
      <c r="J190" s="298"/>
      <c r="K190" s="346"/>
    </row>
    <row r="191" s="1" customFormat="1" ht="15" customHeight="1">
      <c r="B191" s="323"/>
      <c r="C191" s="298" t="s">
        <v>110</v>
      </c>
      <c r="D191" s="298"/>
      <c r="E191" s="298"/>
      <c r="F191" s="321" t="s">
        <v>486</v>
      </c>
      <c r="G191" s="298"/>
      <c r="H191" s="298" t="s">
        <v>558</v>
      </c>
      <c r="I191" s="298" t="s">
        <v>482</v>
      </c>
      <c r="J191" s="298">
        <v>50</v>
      </c>
      <c r="K191" s="346"/>
    </row>
    <row r="192" s="1" customFormat="1" ht="15" customHeight="1">
      <c r="B192" s="323"/>
      <c r="C192" s="298" t="s">
        <v>559</v>
      </c>
      <c r="D192" s="298"/>
      <c r="E192" s="298"/>
      <c r="F192" s="321" t="s">
        <v>486</v>
      </c>
      <c r="G192" s="298"/>
      <c r="H192" s="298" t="s">
        <v>560</v>
      </c>
      <c r="I192" s="298" t="s">
        <v>561</v>
      </c>
      <c r="J192" s="298"/>
      <c r="K192" s="346"/>
    </row>
    <row r="193" s="1" customFormat="1" ht="15" customHeight="1">
      <c r="B193" s="323"/>
      <c r="C193" s="298" t="s">
        <v>562</v>
      </c>
      <c r="D193" s="298"/>
      <c r="E193" s="298"/>
      <c r="F193" s="321" t="s">
        <v>486</v>
      </c>
      <c r="G193" s="298"/>
      <c r="H193" s="298" t="s">
        <v>563</v>
      </c>
      <c r="I193" s="298" t="s">
        <v>561</v>
      </c>
      <c r="J193" s="298"/>
      <c r="K193" s="346"/>
    </row>
    <row r="194" s="1" customFormat="1" ht="15" customHeight="1">
      <c r="B194" s="323"/>
      <c r="C194" s="298" t="s">
        <v>564</v>
      </c>
      <c r="D194" s="298"/>
      <c r="E194" s="298"/>
      <c r="F194" s="321" t="s">
        <v>486</v>
      </c>
      <c r="G194" s="298"/>
      <c r="H194" s="298" t="s">
        <v>565</v>
      </c>
      <c r="I194" s="298" t="s">
        <v>561</v>
      </c>
      <c r="J194" s="298"/>
      <c r="K194" s="346"/>
    </row>
    <row r="195" s="1" customFormat="1" ht="15" customHeight="1">
      <c r="B195" s="323"/>
      <c r="C195" s="360" t="s">
        <v>566</v>
      </c>
      <c r="D195" s="298"/>
      <c r="E195" s="298"/>
      <c r="F195" s="321" t="s">
        <v>486</v>
      </c>
      <c r="G195" s="298"/>
      <c r="H195" s="298" t="s">
        <v>567</v>
      </c>
      <c r="I195" s="298" t="s">
        <v>568</v>
      </c>
      <c r="J195" s="361" t="s">
        <v>569</v>
      </c>
      <c r="K195" s="346"/>
    </row>
    <row r="196" s="17" customFormat="1" ht="15" customHeight="1">
      <c r="B196" s="362"/>
      <c r="C196" s="363" t="s">
        <v>570</v>
      </c>
      <c r="D196" s="364"/>
      <c r="E196" s="364"/>
      <c r="F196" s="365" t="s">
        <v>486</v>
      </c>
      <c r="G196" s="364"/>
      <c r="H196" s="364" t="s">
        <v>571</v>
      </c>
      <c r="I196" s="364" t="s">
        <v>568</v>
      </c>
      <c r="J196" s="366" t="s">
        <v>569</v>
      </c>
      <c r="K196" s="367"/>
    </row>
    <row r="197" s="1" customFormat="1" ht="15" customHeight="1">
      <c r="B197" s="323"/>
      <c r="C197" s="360" t="s">
        <v>43</v>
      </c>
      <c r="D197" s="298"/>
      <c r="E197" s="298"/>
      <c r="F197" s="321" t="s">
        <v>480</v>
      </c>
      <c r="G197" s="298"/>
      <c r="H197" s="295" t="s">
        <v>572</v>
      </c>
      <c r="I197" s="298" t="s">
        <v>573</v>
      </c>
      <c r="J197" s="298"/>
      <c r="K197" s="346"/>
    </row>
    <row r="198" s="1" customFormat="1" ht="15" customHeight="1">
      <c r="B198" s="323"/>
      <c r="C198" s="360" t="s">
        <v>574</v>
      </c>
      <c r="D198" s="298"/>
      <c r="E198" s="298"/>
      <c r="F198" s="321" t="s">
        <v>480</v>
      </c>
      <c r="G198" s="298"/>
      <c r="H198" s="298" t="s">
        <v>575</v>
      </c>
      <c r="I198" s="298" t="s">
        <v>515</v>
      </c>
      <c r="J198" s="298"/>
      <c r="K198" s="346"/>
    </row>
    <row r="199" s="1" customFormat="1" ht="15" customHeight="1">
      <c r="B199" s="323"/>
      <c r="C199" s="360" t="s">
        <v>576</v>
      </c>
      <c r="D199" s="298"/>
      <c r="E199" s="298"/>
      <c r="F199" s="321" t="s">
        <v>480</v>
      </c>
      <c r="G199" s="298"/>
      <c r="H199" s="298" t="s">
        <v>577</v>
      </c>
      <c r="I199" s="298" t="s">
        <v>515</v>
      </c>
      <c r="J199" s="298"/>
      <c r="K199" s="346"/>
    </row>
    <row r="200" s="1" customFormat="1" ht="15" customHeight="1">
      <c r="B200" s="323"/>
      <c r="C200" s="360" t="s">
        <v>578</v>
      </c>
      <c r="D200" s="298"/>
      <c r="E200" s="298"/>
      <c r="F200" s="321" t="s">
        <v>486</v>
      </c>
      <c r="G200" s="298"/>
      <c r="H200" s="298" t="s">
        <v>579</v>
      </c>
      <c r="I200" s="298" t="s">
        <v>515</v>
      </c>
      <c r="J200" s="298"/>
      <c r="K200" s="346"/>
    </row>
    <row r="201" s="1" customFormat="1" ht="15" customHeight="1">
      <c r="B201" s="352"/>
      <c r="C201" s="368"/>
      <c r="D201" s="353"/>
      <c r="E201" s="353"/>
      <c r="F201" s="353"/>
      <c r="G201" s="353"/>
      <c r="H201" s="353"/>
      <c r="I201" s="353"/>
      <c r="J201" s="353"/>
      <c r="K201" s="354"/>
    </row>
    <row r="202" s="1" customFormat="1" ht="18.75" customHeight="1">
      <c r="B202" s="334"/>
      <c r="C202" s="344"/>
      <c r="D202" s="344"/>
      <c r="E202" s="344"/>
      <c r="F202" s="355"/>
      <c r="G202" s="344"/>
      <c r="H202" s="344"/>
      <c r="I202" s="344"/>
      <c r="J202" s="344"/>
      <c r="K202" s="334"/>
    </row>
    <row r="203" s="1" customFormat="1" ht="18.75" customHeight="1">
      <c r="B203" s="306"/>
      <c r="C203" s="306"/>
      <c r="D203" s="306"/>
      <c r="E203" s="306"/>
      <c r="F203" s="306"/>
      <c r="G203" s="306"/>
      <c r="H203" s="306"/>
      <c r="I203" s="306"/>
      <c r="J203" s="306"/>
      <c r="K203" s="306"/>
    </row>
    <row r="204" s="1" customFormat="1" ht="13.5">
      <c r="B204" s="285"/>
      <c r="C204" s="286"/>
      <c r="D204" s="286"/>
      <c r="E204" s="286"/>
      <c r="F204" s="286"/>
      <c r="G204" s="286"/>
      <c r="H204" s="286"/>
      <c r="I204" s="286"/>
      <c r="J204" s="286"/>
      <c r="K204" s="287"/>
    </row>
    <row r="205" s="1" customFormat="1" ht="21" customHeight="1">
      <c r="B205" s="288"/>
      <c r="C205" s="289" t="s">
        <v>580</v>
      </c>
      <c r="D205" s="289"/>
      <c r="E205" s="289"/>
      <c r="F205" s="289"/>
      <c r="G205" s="289"/>
      <c r="H205" s="289"/>
      <c r="I205" s="289"/>
      <c r="J205" s="289"/>
      <c r="K205" s="290"/>
    </row>
    <row r="206" s="1" customFormat="1" ht="25.5" customHeight="1">
      <c r="B206" s="288"/>
      <c r="C206" s="369" t="s">
        <v>581</v>
      </c>
      <c r="D206" s="369"/>
      <c r="E206" s="369"/>
      <c r="F206" s="369" t="s">
        <v>582</v>
      </c>
      <c r="G206" s="370"/>
      <c r="H206" s="369" t="s">
        <v>583</v>
      </c>
      <c r="I206" s="369"/>
      <c r="J206" s="369"/>
      <c r="K206" s="290"/>
    </row>
    <row r="207" s="1" customFormat="1" ht="5.25" customHeight="1">
      <c r="B207" s="323"/>
      <c r="C207" s="318"/>
      <c r="D207" s="318"/>
      <c r="E207" s="318"/>
      <c r="F207" s="318"/>
      <c r="G207" s="344"/>
      <c r="H207" s="318"/>
      <c r="I207" s="318"/>
      <c r="J207" s="318"/>
      <c r="K207" s="346"/>
    </row>
    <row r="208" s="1" customFormat="1" ht="15" customHeight="1">
      <c r="B208" s="323"/>
      <c r="C208" s="298" t="s">
        <v>573</v>
      </c>
      <c r="D208" s="298"/>
      <c r="E208" s="298"/>
      <c r="F208" s="321" t="s">
        <v>44</v>
      </c>
      <c r="G208" s="298"/>
      <c r="H208" s="298" t="s">
        <v>584</v>
      </c>
      <c r="I208" s="298"/>
      <c r="J208" s="298"/>
      <c r="K208" s="346"/>
    </row>
    <row r="209" s="1" customFormat="1" ht="15" customHeight="1">
      <c r="B209" s="323"/>
      <c r="C209" s="298"/>
      <c r="D209" s="298"/>
      <c r="E209" s="298"/>
      <c r="F209" s="321" t="s">
        <v>45</v>
      </c>
      <c r="G209" s="298"/>
      <c r="H209" s="298" t="s">
        <v>585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48</v>
      </c>
      <c r="G210" s="298"/>
      <c r="H210" s="298" t="s">
        <v>586</v>
      </c>
      <c r="I210" s="298"/>
      <c r="J210" s="298"/>
      <c r="K210" s="346"/>
    </row>
    <row r="211" s="1" customFormat="1" ht="15" customHeight="1">
      <c r="B211" s="323"/>
      <c r="C211" s="298"/>
      <c r="D211" s="298"/>
      <c r="E211" s="298"/>
      <c r="F211" s="321" t="s">
        <v>46</v>
      </c>
      <c r="G211" s="298"/>
      <c r="H211" s="298" t="s">
        <v>587</v>
      </c>
      <c r="I211" s="298"/>
      <c r="J211" s="298"/>
      <c r="K211" s="346"/>
    </row>
    <row r="212" s="1" customFormat="1" ht="15" customHeight="1">
      <c r="B212" s="323"/>
      <c r="C212" s="298"/>
      <c r="D212" s="298"/>
      <c r="E212" s="298"/>
      <c r="F212" s="321" t="s">
        <v>47</v>
      </c>
      <c r="G212" s="298"/>
      <c r="H212" s="298" t="s">
        <v>588</v>
      </c>
      <c r="I212" s="298"/>
      <c r="J212" s="298"/>
      <c r="K212" s="346"/>
    </row>
    <row r="213" s="1" customFormat="1" ht="15" customHeight="1">
      <c r="B213" s="323"/>
      <c r="C213" s="298"/>
      <c r="D213" s="298"/>
      <c r="E213" s="298"/>
      <c r="F213" s="321"/>
      <c r="G213" s="298"/>
      <c r="H213" s="298"/>
      <c r="I213" s="298"/>
      <c r="J213" s="298"/>
      <c r="K213" s="346"/>
    </row>
    <row r="214" s="1" customFormat="1" ht="15" customHeight="1">
      <c r="B214" s="323"/>
      <c r="C214" s="298" t="s">
        <v>527</v>
      </c>
      <c r="D214" s="298"/>
      <c r="E214" s="298"/>
      <c r="F214" s="321" t="s">
        <v>423</v>
      </c>
      <c r="G214" s="298"/>
      <c r="H214" s="298" t="s">
        <v>589</v>
      </c>
      <c r="I214" s="298"/>
      <c r="J214" s="298"/>
      <c r="K214" s="346"/>
    </row>
    <row r="215" s="1" customFormat="1" ht="15" customHeight="1">
      <c r="B215" s="323"/>
      <c r="C215" s="298"/>
      <c r="D215" s="298"/>
      <c r="E215" s="298"/>
      <c r="F215" s="321" t="s">
        <v>79</v>
      </c>
      <c r="G215" s="298"/>
      <c r="H215" s="298" t="s">
        <v>427</v>
      </c>
      <c r="I215" s="298"/>
      <c r="J215" s="298"/>
      <c r="K215" s="346"/>
    </row>
    <row r="216" s="1" customFormat="1" ht="15" customHeight="1">
      <c r="B216" s="323"/>
      <c r="C216" s="298"/>
      <c r="D216" s="298"/>
      <c r="E216" s="298"/>
      <c r="F216" s="321" t="s">
        <v>425</v>
      </c>
      <c r="G216" s="298"/>
      <c r="H216" s="298" t="s">
        <v>590</v>
      </c>
      <c r="I216" s="298"/>
      <c r="J216" s="298"/>
      <c r="K216" s="346"/>
    </row>
    <row r="217" s="1" customFormat="1" ht="15" customHeight="1">
      <c r="B217" s="371"/>
      <c r="C217" s="298"/>
      <c r="D217" s="298"/>
      <c r="E217" s="298"/>
      <c r="F217" s="321" t="s">
        <v>91</v>
      </c>
      <c r="G217" s="360"/>
      <c r="H217" s="350" t="s">
        <v>428</v>
      </c>
      <c r="I217" s="350"/>
      <c r="J217" s="350"/>
      <c r="K217" s="372"/>
    </row>
    <row r="218" s="1" customFormat="1" ht="15" customHeight="1">
      <c r="B218" s="371"/>
      <c r="C218" s="298"/>
      <c r="D218" s="298"/>
      <c r="E218" s="298"/>
      <c r="F218" s="321" t="s">
        <v>153</v>
      </c>
      <c r="G218" s="360"/>
      <c r="H218" s="350" t="s">
        <v>591</v>
      </c>
      <c r="I218" s="350"/>
      <c r="J218" s="350"/>
      <c r="K218" s="372"/>
    </row>
    <row r="219" s="1" customFormat="1" ht="15" customHeight="1">
      <c r="B219" s="371"/>
      <c r="C219" s="298"/>
      <c r="D219" s="298"/>
      <c r="E219" s="298"/>
      <c r="F219" s="321"/>
      <c r="G219" s="360"/>
      <c r="H219" s="350"/>
      <c r="I219" s="350"/>
      <c r="J219" s="350"/>
      <c r="K219" s="372"/>
    </row>
    <row r="220" s="1" customFormat="1" ht="15" customHeight="1">
      <c r="B220" s="371"/>
      <c r="C220" s="298" t="s">
        <v>551</v>
      </c>
      <c r="D220" s="298"/>
      <c r="E220" s="298"/>
      <c r="F220" s="321">
        <v>1</v>
      </c>
      <c r="G220" s="360"/>
      <c r="H220" s="350" t="s">
        <v>592</v>
      </c>
      <c r="I220" s="350"/>
      <c r="J220" s="350"/>
      <c r="K220" s="372"/>
    </row>
    <row r="221" s="1" customFormat="1" ht="15" customHeight="1">
      <c r="B221" s="371"/>
      <c r="C221" s="298"/>
      <c r="D221" s="298"/>
      <c r="E221" s="298"/>
      <c r="F221" s="321">
        <v>2</v>
      </c>
      <c r="G221" s="360"/>
      <c r="H221" s="350" t="s">
        <v>593</v>
      </c>
      <c r="I221" s="350"/>
      <c r="J221" s="350"/>
      <c r="K221" s="372"/>
    </row>
    <row r="222" s="1" customFormat="1" ht="15" customHeight="1">
      <c r="B222" s="371"/>
      <c r="C222" s="298"/>
      <c r="D222" s="298"/>
      <c r="E222" s="298"/>
      <c r="F222" s="321">
        <v>3</v>
      </c>
      <c r="G222" s="360"/>
      <c r="H222" s="350" t="s">
        <v>594</v>
      </c>
      <c r="I222" s="350"/>
      <c r="J222" s="350"/>
      <c r="K222" s="372"/>
    </row>
    <row r="223" s="1" customFormat="1" ht="15" customHeight="1">
      <c r="B223" s="371"/>
      <c r="C223" s="298"/>
      <c r="D223" s="298"/>
      <c r="E223" s="298"/>
      <c r="F223" s="321">
        <v>4</v>
      </c>
      <c r="G223" s="360"/>
      <c r="H223" s="350" t="s">
        <v>595</v>
      </c>
      <c r="I223" s="350"/>
      <c r="J223" s="350"/>
      <c r="K223" s="372"/>
    </row>
    <row r="224" s="1" customFormat="1" ht="12.75" customHeight="1">
      <c r="B224" s="373"/>
      <c r="C224" s="374"/>
      <c r="D224" s="374"/>
      <c r="E224" s="374"/>
      <c r="F224" s="374"/>
      <c r="G224" s="374"/>
      <c r="H224" s="374"/>
      <c r="I224" s="374"/>
      <c r="J224" s="374"/>
      <c r="K224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2024-05-27T06:44:38Z</dcterms:created>
  <dcterms:modified xsi:type="dcterms:W3CDTF">2024-05-27T06:44:42Z</dcterms:modified>
</cp:coreProperties>
</file>